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Executive Committee\AGENDA &amp; DOCS\2015\October2015\"/>
    </mc:Choice>
  </mc:AlternateContent>
  <bookViews>
    <workbookView xWindow="480" yWindow="45" windowWidth="15195" windowHeight="11505"/>
  </bookViews>
  <sheets>
    <sheet name="Overview" sheetId="1" r:id="rId1"/>
  </sheets>
  <calcPr calcId="152511"/>
</workbook>
</file>

<file path=xl/calcChain.xml><?xml version="1.0" encoding="utf-8"?>
<calcChain xmlns="http://schemas.openxmlformats.org/spreadsheetml/2006/main">
  <c r="E180" i="1" l="1"/>
  <c r="E179" i="1"/>
  <c r="E178" i="1"/>
  <c r="E12" i="1"/>
  <c r="D12" i="1"/>
  <c r="B12" i="1"/>
  <c r="B13" i="1"/>
  <c r="C12" i="1"/>
  <c r="E301" i="1" l="1"/>
  <c r="E300" i="1"/>
  <c r="E299" i="1"/>
  <c r="E298" i="1"/>
  <c r="E297" i="1"/>
  <c r="E296" i="1"/>
  <c r="E295" i="1"/>
  <c r="E294" i="1"/>
  <c r="E293" i="1"/>
  <c r="E292" i="1"/>
  <c r="E282" i="1"/>
  <c r="E281" i="1"/>
  <c r="E280" i="1"/>
  <c r="E279" i="1"/>
  <c r="E278" i="1"/>
  <c r="E277" i="1"/>
  <c r="E276" i="1"/>
  <c r="E275" i="1"/>
  <c r="E274" i="1"/>
  <c r="E273" i="1"/>
  <c r="E267" i="1"/>
  <c r="E261" i="1"/>
  <c r="E260" i="1"/>
  <c r="E259" i="1"/>
  <c r="E258" i="1"/>
  <c r="E257" i="1"/>
  <c r="E256" i="1"/>
  <c r="E255" i="1"/>
  <c r="E254" i="1"/>
  <c r="E244" i="1"/>
  <c r="E243" i="1"/>
  <c r="E242" i="1"/>
  <c r="E241" i="1"/>
  <c r="E240" i="1"/>
  <c r="E230" i="1"/>
  <c r="E229" i="1"/>
  <c r="E228" i="1"/>
  <c r="E227" i="1"/>
  <c r="E226" i="1"/>
  <c r="E225" i="1"/>
  <c r="E224" i="1"/>
  <c r="E216" i="1"/>
  <c r="E212" i="1"/>
  <c r="E208" i="1"/>
  <c r="E207" i="1"/>
  <c r="E206" i="1"/>
  <c r="E205" i="1"/>
  <c r="E204" i="1"/>
  <c r="E203" i="1"/>
  <c r="E192" i="1"/>
  <c r="E186" i="1"/>
  <c r="E185" i="1"/>
  <c r="E184" i="1"/>
  <c r="E170" i="1"/>
  <c r="E169" i="1"/>
  <c r="E168" i="1"/>
  <c r="E167" i="1"/>
  <c r="E161" i="1"/>
  <c r="E160" i="1"/>
  <c r="E159" i="1"/>
  <c r="E158" i="1"/>
  <c r="E152" i="1"/>
  <c r="E151" i="1"/>
  <c r="E150" i="1"/>
  <c r="E149" i="1"/>
  <c r="E143" i="1"/>
  <c r="E142" i="1"/>
  <c r="E141" i="1"/>
  <c r="E137" i="1"/>
  <c r="E136" i="1"/>
  <c r="E135" i="1"/>
  <c r="E131" i="1"/>
  <c r="E130" i="1"/>
  <c r="E129" i="1"/>
  <c r="E125" i="1"/>
  <c r="E124" i="1"/>
  <c r="E123" i="1"/>
  <c r="E117" i="1"/>
  <c r="E116" i="1"/>
  <c r="E115" i="1"/>
  <c r="E114" i="1"/>
  <c r="E110" i="1"/>
  <c r="E109" i="1"/>
  <c r="E108" i="1"/>
  <c r="E107" i="1"/>
  <c r="E101" i="1"/>
  <c r="E100" i="1"/>
  <c r="E99" i="1"/>
  <c r="E98" i="1"/>
  <c r="E97" i="1"/>
  <c r="E96" i="1"/>
  <c r="E90" i="1"/>
  <c r="E89" i="1"/>
  <c r="E88" i="1"/>
  <c r="E87" i="1"/>
  <c r="E83" i="1"/>
  <c r="E82" i="1"/>
  <c r="E81" i="1"/>
  <c r="E80" i="1"/>
  <c r="E72" i="1"/>
  <c r="E71" i="1"/>
  <c r="E67" i="1"/>
  <c r="E66" i="1"/>
  <c r="E62" i="1"/>
  <c r="E61" i="1"/>
  <c r="E50" i="1"/>
  <c r="E46" i="1"/>
  <c r="E45" i="1"/>
  <c r="E41" i="1"/>
  <c r="E40" i="1"/>
  <c r="E39" i="1"/>
  <c r="E38" i="1"/>
  <c r="E37" i="1"/>
  <c r="E33" i="1"/>
  <c r="B209" i="1" l="1"/>
  <c r="E262" i="1" l="1"/>
  <c r="E245" i="1"/>
  <c r="E217" i="1"/>
  <c r="E18" i="1"/>
  <c r="E187" i="1"/>
  <c r="E171" i="1"/>
  <c r="E162" i="1"/>
  <c r="E153" i="1"/>
  <c r="E111" i="1"/>
  <c r="E102" i="1"/>
  <c r="E91" i="1"/>
  <c r="E84" i="1"/>
  <c r="E63" i="1"/>
  <c r="E42" i="1"/>
  <c r="E7" i="1" s="1"/>
  <c r="E268" i="1"/>
  <c r="E25" i="1" s="1"/>
  <c r="E213" i="1"/>
  <c r="E16" i="1" s="1"/>
  <c r="E193" i="1"/>
  <c r="E144" i="1"/>
  <c r="E138" i="1"/>
  <c r="E132" i="1"/>
  <c r="E126" i="1"/>
  <c r="E118" i="1"/>
  <c r="E73" i="1"/>
  <c r="E47" i="1"/>
  <c r="E8" i="1" s="1"/>
  <c r="E34" i="1"/>
  <c r="E24" i="1"/>
  <c r="E23" i="1"/>
  <c r="E19" i="1"/>
  <c r="E17" i="1"/>
  <c r="E10" i="1"/>
  <c r="E6" i="1" l="1"/>
  <c r="E52" i="1"/>
  <c r="E181" i="1"/>
  <c r="E197" i="1" s="1"/>
  <c r="E283" i="1"/>
  <c r="E26" i="1" s="1"/>
  <c r="E302" i="1"/>
  <c r="E22" i="1"/>
  <c r="E247" i="1"/>
  <c r="E15" i="1"/>
  <c r="E231" i="1"/>
  <c r="E20" i="1" s="1"/>
  <c r="E209" i="1"/>
  <c r="E233" i="1" s="1"/>
  <c r="E13" i="1"/>
  <c r="E68" i="1"/>
  <c r="E5" i="1"/>
  <c r="D162" i="1"/>
  <c r="D302" i="1"/>
  <c r="D283" i="1"/>
  <c r="D26" i="1" s="1"/>
  <c r="D268" i="1"/>
  <c r="D262" i="1"/>
  <c r="D245" i="1"/>
  <c r="D247" i="1" s="1"/>
  <c r="D231" i="1"/>
  <c r="D217" i="1"/>
  <c r="D213" i="1"/>
  <c r="D209" i="1"/>
  <c r="D233" i="1" s="1"/>
  <c r="D193" i="1"/>
  <c r="D187" i="1"/>
  <c r="D181" i="1"/>
  <c r="D171" i="1"/>
  <c r="D153" i="1"/>
  <c r="D144" i="1"/>
  <c r="D138" i="1"/>
  <c r="D132" i="1"/>
  <c r="D126" i="1"/>
  <c r="D118" i="1"/>
  <c r="D111" i="1"/>
  <c r="D102" i="1"/>
  <c r="D91" i="1"/>
  <c r="D84" i="1"/>
  <c r="D73" i="1"/>
  <c r="D68" i="1"/>
  <c r="D63" i="1"/>
  <c r="D47" i="1"/>
  <c r="D8" i="1" s="1"/>
  <c r="D42" i="1"/>
  <c r="D7" i="1" s="1"/>
  <c r="D34" i="1"/>
  <c r="D52" i="1" s="1"/>
  <c r="D24" i="1"/>
  <c r="D23" i="1"/>
  <c r="D22" i="1"/>
  <c r="D19" i="1"/>
  <c r="D18" i="1"/>
  <c r="D17" i="1"/>
  <c r="D16" i="1"/>
  <c r="D13" i="1"/>
  <c r="D10" i="1"/>
  <c r="D285" i="1" l="1"/>
  <c r="D197" i="1"/>
  <c r="E285" i="1"/>
  <c r="D6" i="1"/>
  <c r="D5" i="1" s="1"/>
  <c r="D20" i="1"/>
  <c r="E21" i="1"/>
  <c r="E14" i="1"/>
  <c r="E287" i="1"/>
  <c r="E11" i="1"/>
  <c r="D15" i="1"/>
  <c r="D11" i="1"/>
  <c r="D287" i="1"/>
  <c r="D25" i="1"/>
  <c r="D21" i="1" s="1"/>
  <c r="C13" i="1"/>
  <c r="C193" i="1"/>
  <c r="B193" i="1"/>
  <c r="C17" i="1"/>
  <c r="C18" i="1"/>
  <c r="C19" i="1"/>
  <c r="C23" i="1"/>
  <c r="C24" i="1"/>
  <c r="B24" i="1"/>
  <c r="B23" i="1"/>
  <c r="B19" i="1"/>
  <c r="B11" i="1"/>
  <c r="E27" i="1" l="1"/>
  <c r="D14" i="1"/>
  <c r="D27" i="1" s="1"/>
  <c r="C11" i="1"/>
  <c r="C209" i="1"/>
  <c r="B18" i="1" l="1"/>
  <c r="C10" i="1" l="1"/>
  <c r="B10" i="1"/>
  <c r="C302" i="1"/>
  <c r="B302" i="1"/>
  <c r="C283" i="1"/>
  <c r="C26" i="1" s="1"/>
  <c r="B283" i="1"/>
  <c r="B26" i="1" s="1"/>
  <c r="C268" i="1"/>
  <c r="C25" i="1" s="1"/>
  <c r="B268" i="1"/>
  <c r="B25" i="1" s="1"/>
  <c r="C262" i="1"/>
  <c r="B262" i="1"/>
  <c r="C245" i="1"/>
  <c r="B245" i="1"/>
  <c r="B247" i="1" s="1"/>
  <c r="C231" i="1"/>
  <c r="B231" i="1"/>
  <c r="C217" i="1"/>
  <c r="B217" i="1"/>
  <c r="B20" i="1" s="1"/>
  <c r="C213" i="1"/>
  <c r="B213" i="1"/>
  <c r="C187" i="1"/>
  <c r="B187" i="1"/>
  <c r="C181" i="1"/>
  <c r="B181" i="1"/>
  <c r="C171" i="1"/>
  <c r="B171" i="1"/>
  <c r="C162" i="1"/>
  <c r="B162" i="1"/>
  <c r="C153" i="1"/>
  <c r="B153" i="1"/>
  <c r="C144" i="1"/>
  <c r="B144" i="1"/>
  <c r="C138" i="1"/>
  <c r="B138" i="1"/>
  <c r="C132" i="1"/>
  <c r="B132" i="1"/>
  <c r="C126" i="1"/>
  <c r="B126" i="1"/>
  <c r="C118" i="1"/>
  <c r="B118" i="1"/>
  <c r="C111" i="1"/>
  <c r="B111" i="1"/>
  <c r="C102" i="1"/>
  <c r="C91" i="1"/>
  <c r="B91" i="1"/>
  <c r="C84" i="1"/>
  <c r="B84" i="1"/>
  <c r="C73" i="1"/>
  <c r="B73" i="1"/>
  <c r="C68" i="1"/>
  <c r="B68" i="1"/>
  <c r="C63" i="1"/>
  <c r="B63" i="1"/>
  <c r="C47" i="1"/>
  <c r="C8" i="1" s="1"/>
  <c r="B47" i="1"/>
  <c r="B8" i="1" s="1"/>
  <c r="C42" i="1"/>
  <c r="C7" i="1" s="1"/>
  <c r="B42" i="1"/>
  <c r="B7" i="1" s="1"/>
  <c r="C34" i="1"/>
  <c r="C52" i="1" s="1"/>
  <c r="B34" i="1"/>
  <c r="C16" i="1" l="1"/>
  <c r="C233" i="1"/>
  <c r="C22" i="1"/>
  <c r="C285" i="1"/>
  <c r="C20" i="1"/>
  <c r="C197" i="1"/>
  <c r="B16" i="1"/>
  <c r="B233" i="1"/>
  <c r="B22" i="1"/>
  <c r="B285" i="1"/>
  <c r="B197" i="1"/>
  <c r="C287" i="1"/>
  <c r="B6" i="1"/>
  <c r="B52" i="1"/>
  <c r="C247" i="1"/>
  <c r="C15" i="1"/>
  <c r="C21" i="1"/>
  <c r="B102" i="1"/>
  <c r="B15" i="1"/>
  <c r="C6" i="1"/>
  <c r="B287" i="1" l="1"/>
  <c r="C14" i="1"/>
  <c r="B17" i="1"/>
  <c r="C5" i="1" l="1"/>
  <c r="C27" i="1" s="1"/>
  <c r="B5" i="1"/>
  <c r="B21" i="1"/>
  <c r="B14" i="1"/>
  <c r="B27" i="1" l="1"/>
</calcChain>
</file>

<file path=xl/sharedStrings.xml><?xml version="1.0" encoding="utf-8"?>
<sst xmlns="http://schemas.openxmlformats.org/spreadsheetml/2006/main" count="348" uniqueCount="143">
  <si>
    <t>Name</t>
  </si>
  <si>
    <t>Management</t>
  </si>
  <si>
    <t>Total cost Management</t>
  </si>
  <si>
    <t>Administration</t>
  </si>
  <si>
    <t>Secretarial costs</t>
  </si>
  <si>
    <t>Other staff</t>
  </si>
  <si>
    <t>TOTAL STAFF COST</t>
  </si>
  <si>
    <t>Executive Committee</t>
  </si>
  <si>
    <t>General Assembly</t>
  </si>
  <si>
    <t>PPOV</t>
  </si>
  <si>
    <t>REP</t>
  </si>
  <si>
    <t>Mailings</t>
  </si>
  <si>
    <t>Hire of interpreting booths</t>
  </si>
  <si>
    <t>Photocopies</t>
  </si>
  <si>
    <t>Electricity</t>
  </si>
  <si>
    <t>Cleaning</t>
  </si>
  <si>
    <t>Postage</t>
  </si>
  <si>
    <t>Insurances</t>
  </si>
  <si>
    <t>Hire of rooms</t>
  </si>
  <si>
    <t>Audits</t>
  </si>
  <si>
    <t>SUMMARY PAGE OF THE PROVISIONAL BUDGET IN EURO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</si>
  <si>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</si>
  <si>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</si>
  <si>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</si>
  <si>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</si>
  <si>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</si>
  <si>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</si>
  <si>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</si>
  <si>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</si>
  <si>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</si>
  <si>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</si>
  <si>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</si>
  <si>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</si>
  <si>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</si>
  <si>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</si>
  <si>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</si>
  <si>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</si>
  <si>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Total cost Administration</t>
  </si>
  <si>
    <t>Total Secretarial costs</t>
  </si>
  <si>
    <t>GA</t>
  </si>
  <si>
    <t>PPOV 1</t>
  </si>
  <si>
    <t>CB 1</t>
  </si>
  <si>
    <t>Capacity Building</t>
  </si>
  <si>
    <t>NRP/CSR Reports EAPN</t>
  </si>
  <si>
    <t>STAFF</t>
  </si>
  <si>
    <t>BUREAU</t>
  </si>
  <si>
    <t>Bureau 1</t>
  </si>
  <si>
    <t>Subsistence</t>
  </si>
  <si>
    <t>Catering</t>
  </si>
  <si>
    <t>Totals</t>
  </si>
  <si>
    <t>Bureau 2</t>
  </si>
  <si>
    <t>Bureau 3</t>
  </si>
  <si>
    <t>Hire rooms</t>
  </si>
  <si>
    <t>EXECUTIVE COMMITTEE</t>
  </si>
  <si>
    <t>Exco 1</t>
  </si>
  <si>
    <t>Interpretation Equipment</t>
  </si>
  <si>
    <t>GENERAL ASSEMBLY</t>
  </si>
  <si>
    <t>EUROPE INCLUSION STRATEGY GROUP</t>
  </si>
  <si>
    <t>EUIS 1</t>
  </si>
  <si>
    <t>EUIS 2</t>
  </si>
  <si>
    <t>TASK FORCES</t>
  </si>
  <si>
    <t>TF 1</t>
  </si>
  <si>
    <t>TF 2</t>
  </si>
  <si>
    <t>TF 3</t>
  </si>
  <si>
    <t>TF 4</t>
  </si>
  <si>
    <t>CAPACITY BUILDING</t>
  </si>
  <si>
    <t>REPRESENTATION TRAVELS</t>
  </si>
  <si>
    <t>COORDINATION PEOPLE EXPERIENCING POVERTY</t>
  </si>
  <si>
    <t>TOTAL MEETINGS COST</t>
  </si>
  <si>
    <t>CONTRACTS WITH NATIONAL NETWORKS</t>
  </si>
  <si>
    <t>Translations EAPN</t>
  </si>
  <si>
    <t>Translations</t>
  </si>
  <si>
    <t>EU 2020</t>
  </si>
  <si>
    <t>EXTERNAL EXPERTS</t>
  </si>
  <si>
    <t>Expertise members</t>
  </si>
  <si>
    <t>Staff Development Days</t>
  </si>
  <si>
    <t>Staff Development of Personal Skills</t>
  </si>
  <si>
    <t>TOTAL EXPERTS COST</t>
  </si>
  <si>
    <t>INFORMATION AND DISSEMINATION</t>
  </si>
  <si>
    <t>Folders/Posters/Campaign material</t>
  </si>
  <si>
    <t>Website/Social Media</t>
  </si>
  <si>
    <t>Subscriptions</t>
  </si>
  <si>
    <t>EQUIPMENT COST/DEPRECIATION</t>
  </si>
  <si>
    <t>Rent Photocopier/Printer</t>
  </si>
  <si>
    <t>Rent Payment System</t>
  </si>
  <si>
    <t>Update Accounting System</t>
  </si>
  <si>
    <t>Purchase Laptops</t>
  </si>
  <si>
    <t>Purchase Desktops</t>
  </si>
  <si>
    <t>Purchase Software</t>
  </si>
  <si>
    <t>Purchase Phone</t>
  </si>
  <si>
    <t>Purchase New Licences</t>
  </si>
  <si>
    <t>AUDITS</t>
  </si>
  <si>
    <t>External Audits</t>
  </si>
  <si>
    <t>GENERAL OFFICE COSTS</t>
  </si>
  <si>
    <t>Rent Office + charges</t>
  </si>
  <si>
    <t>Technical Support</t>
  </si>
  <si>
    <t>Telephone and informatics</t>
  </si>
  <si>
    <t>Office Supplies</t>
  </si>
  <si>
    <t>Bank Charges</t>
  </si>
  <si>
    <t>MEETINGS</t>
  </si>
  <si>
    <t xml:space="preserve">NOTES: </t>
  </si>
  <si>
    <t>Members contribution</t>
  </si>
  <si>
    <t>Contracts Networks</t>
  </si>
  <si>
    <t xml:space="preserve">Representation costs </t>
  </si>
  <si>
    <t>Co-funding travels</t>
  </si>
  <si>
    <t>Donations</t>
  </si>
  <si>
    <t>CO-FINANCING</t>
  </si>
  <si>
    <t>Exco 2 (SEE GA + Strategic Congress)</t>
  </si>
  <si>
    <t>TR 1</t>
  </si>
  <si>
    <t>Work on PEP by 31 Networks</t>
  </si>
  <si>
    <t>Expert Accountant</t>
  </si>
  <si>
    <t>People Experiencing Poverty</t>
  </si>
  <si>
    <t>TRAININGS (MEMBERSHIP DEVELOPMENT)</t>
  </si>
  <si>
    <t>TOTAL</t>
  </si>
  <si>
    <t>Submitted</t>
  </si>
  <si>
    <t>Reproduction/Publication</t>
  </si>
  <si>
    <t>Coordinators to support the PEP and linking to EU meetings</t>
  </si>
  <si>
    <t>Consultancy TF</t>
  </si>
  <si>
    <t>Consultancy CB</t>
  </si>
  <si>
    <t>Consultancy EXCO</t>
  </si>
  <si>
    <t>Actual</t>
  </si>
  <si>
    <t>Budget for the period 01/01/2016 - 31/12/2016</t>
  </si>
  <si>
    <t>Stagiaire (10 days)</t>
  </si>
  <si>
    <t xml:space="preserve">EU 2020 - Work on EUIS BY 31 National Networks </t>
  </si>
  <si>
    <t>TR 2</t>
  </si>
  <si>
    <t>POLICY CONFERENCE</t>
  </si>
  <si>
    <t>CONF</t>
  </si>
  <si>
    <t>Estimation real cost</t>
  </si>
  <si>
    <t>Barbara Helfferich (186-0-225 days)</t>
  </si>
  <si>
    <t>Philippe Lemmens (186-0-225 days)</t>
  </si>
  <si>
    <t>Nellie Epinat (162-0-180 days)</t>
  </si>
  <si>
    <t>Sian Jones (186-0-225 days)</t>
  </si>
  <si>
    <t>Amana De Sousa Ferro (162-0-180 days)</t>
  </si>
  <si>
    <t>Rebecca Lee (162-0-225 days)</t>
  </si>
  <si>
    <t>Sigrid Dahmen (118-0-131 days)</t>
  </si>
  <si>
    <t>Fintan Farrell (144-0-144 days)</t>
  </si>
  <si>
    <t>NOTES: the total real salary cost of EAPN is 566357,83 Euro (119.337,75 euro for Barbara Helfferich + 78999,75 euro for Philippe Lemmens + 60368,40 euro for Nellie Epinat + 95.010,75 Euro for Sian Jones + 60.813 Euro fro Amana Ferro + 62038,08 euro for Fintan Farrell + 57332,25 euro for Rebecca Lee + 43924,30 euro for Sigrid Dahmen).</t>
  </si>
  <si>
    <t>Difference Submitted-Estimated</t>
  </si>
  <si>
    <t xml:space="preserve">Difference </t>
  </si>
  <si>
    <t>Estimation</t>
  </si>
  <si>
    <t>TOTAL ADMINISTRATION COST</t>
  </si>
  <si>
    <t>TOTAL COST</t>
  </si>
  <si>
    <t>EXCO DOC N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</si>
</sst>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8" xfId="0" applyNumberFormat="1" applyFont="1" applyFill="1" applyBorder="1" applyAlignment="1" applyProtection="1"/>
    <xf numFmtId="4" fontId="5" fillId="0" borderId="8" xfId="0" applyNumberFormat="1" applyFont="1" applyFill="1" applyBorder="1" applyAlignment="1" applyProtection="1">
      <protection locked="0"/>
    </xf>
    <xf numFmtId="4" fontId="6" fillId="0" borderId="9" xfId="0" applyNumberFormat="1" applyFont="1" applyFill="1" applyBorder="1" applyAlignment="1" applyProtection="1"/>
    <xf numFmtId="4" fontId="6" fillId="0" borderId="13" xfId="0" applyNumberFormat="1" applyFont="1" applyFill="1" applyBorder="1" applyAlignment="1" applyProtection="1"/>
    <xf numFmtId="4" fontId="6" fillId="0" borderId="8" xfId="0" applyNumberFormat="1" applyFont="1" applyFill="1" applyBorder="1" applyAlignment="1" applyProtection="1"/>
    <xf numFmtId="4" fontId="6" fillId="0" borderId="5" xfId="0" applyNumberFormat="1" applyFont="1" applyFill="1" applyBorder="1" applyAlignment="1" applyProtection="1"/>
    <xf numFmtId="4" fontId="5" fillId="0" borderId="9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 applyProtection="1">
      <protection locked="0"/>
    </xf>
    <xf numFmtId="4" fontId="5" fillId="0" borderId="15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 applyProtection="1">
      <protection locked="0"/>
    </xf>
    <xf numFmtId="4" fontId="6" fillId="0" borderId="15" xfId="0" applyNumberFormat="1" applyFont="1" applyFill="1" applyBorder="1" applyAlignment="1" applyProtection="1"/>
    <xf numFmtId="4" fontId="6" fillId="0" borderId="12" xfId="0" applyNumberFormat="1" applyFont="1" applyFill="1" applyBorder="1" applyAlignment="1" applyProtection="1"/>
    <xf numFmtId="4" fontId="5" fillId="0" borderId="11" xfId="0" applyNumberFormat="1" applyFont="1" applyFill="1" applyBorder="1" applyAlignment="1" applyProtection="1"/>
    <xf numFmtId="4" fontId="5" fillId="0" borderId="14" xfId="0" applyNumberFormat="1" applyFont="1" applyFill="1" applyBorder="1" applyAlignment="1" applyProtection="1">
      <protection locked="0"/>
    </xf>
    <xf numFmtId="4" fontId="6" fillId="0" borderId="14" xfId="0" applyNumberFormat="1" applyFont="1" applyFill="1" applyBorder="1" applyAlignment="1" applyProtection="1"/>
    <xf numFmtId="4" fontId="6" fillId="0" borderId="11" xfId="0" applyNumberFormat="1" applyFont="1" applyFill="1" applyBorder="1" applyAlignment="1" applyProtection="1"/>
    <xf numFmtId="4" fontId="6" fillId="0" borderId="9" xfId="0" applyNumberFormat="1" applyFont="1" applyFill="1" applyBorder="1" applyAlignment="1" applyProtection="1">
      <alignment vertical="center"/>
    </xf>
    <xf numFmtId="4" fontId="6" fillId="0" borderId="13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protection locked="0"/>
    </xf>
    <xf numFmtId="4" fontId="3" fillId="0" borderId="6" xfId="0" applyNumberFormat="1" applyFont="1" applyFill="1" applyBorder="1" applyAlignment="1" applyProtection="1"/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vertical="center" wrapText="1"/>
      <protection locked="0"/>
    </xf>
    <xf numFmtId="4" fontId="5" fillId="0" borderId="13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/>
    <xf numFmtId="0" fontId="3" fillId="0" borderId="22" xfId="0" applyFont="1" applyFill="1" applyBorder="1" applyAlignment="1" applyProtection="1">
      <alignment vertical="center" wrapText="1"/>
      <protection locked="0"/>
    </xf>
    <xf numFmtId="4" fontId="5" fillId="0" borderId="23" xfId="0" applyNumberFormat="1" applyFont="1" applyFill="1" applyBorder="1" applyAlignment="1">
      <alignment vertical="center" wrapText="1"/>
    </xf>
    <xf numFmtId="0" fontId="0" fillId="0" borderId="0" xfId="0" applyAlignment="1"/>
    <xf numFmtId="0" fontId="6" fillId="0" borderId="0" xfId="0" applyFont="1" applyAlignment="1">
      <alignment wrapText="1"/>
    </xf>
    <xf numFmtId="4" fontId="5" fillId="0" borderId="0" xfId="0" applyNumberFormat="1" applyFont="1"/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/>
    <xf numFmtId="4" fontId="6" fillId="0" borderId="6" xfId="0" applyNumberFormat="1" applyFont="1" applyFill="1" applyBorder="1" applyAlignment="1" applyProtection="1">
      <alignment horizontal="right"/>
    </xf>
    <xf numFmtId="4" fontId="5" fillId="0" borderId="9" xfId="0" applyNumberFormat="1" applyFont="1" applyFill="1" applyBorder="1" applyProtection="1"/>
    <xf numFmtId="4" fontId="5" fillId="0" borderId="11" xfId="0" applyNumberFormat="1" applyFont="1" applyFill="1" applyBorder="1" applyProtection="1"/>
    <xf numFmtId="4" fontId="5" fillId="0" borderId="9" xfId="0" applyNumberFormat="1" applyFont="1" applyFill="1" applyBorder="1" applyAlignment="1" applyProtection="1">
      <alignment horizontal="right"/>
    </xf>
    <xf numFmtId="4" fontId="5" fillId="0" borderId="11" xfId="0" applyNumberFormat="1" applyFont="1" applyFill="1" applyBorder="1" applyAlignment="1" applyProtection="1">
      <alignment horizontal="right"/>
    </xf>
    <xf numFmtId="4" fontId="5" fillId="0" borderId="10" xfId="0" applyNumberFormat="1" applyFont="1" applyFill="1" applyBorder="1" applyProtection="1"/>
    <xf numFmtId="4" fontId="5" fillId="0" borderId="15" xfId="0" applyNumberFormat="1" applyFont="1" applyFill="1" applyBorder="1" applyProtection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9" xfId="0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8" fillId="0" borderId="10" xfId="0" applyFont="1" applyFill="1" applyBorder="1" applyAlignment="1">
      <alignment wrapText="1"/>
    </xf>
    <xf numFmtId="0" fontId="8" fillId="0" borderId="9" xfId="0" applyFont="1" applyFill="1" applyBorder="1" applyAlignment="1"/>
    <xf numFmtId="0" fontId="8" fillId="0" borderId="21" xfId="0" applyFont="1" applyFill="1" applyBorder="1" applyAlignment="1"/>
    <xf numFmtId="0" fontId="8" fillId="0" borderId="10" xfId="0" applyFont="1" applyFill="1" applyBorder="1" applyAlignment="1"/>
    <xf numFmtId="0" fontId="8" fillId="0" borderId="2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4" fontId="3" fillId="0" borderId="6" xfId="0" applyNumberFormat="1" applyFont="1" applyFill="1" applyBorder="1" applyAlignment="1" applyProtection="1">
      <alignment horizontal="right"/>
    </xf>
    <xf numFmtId="0" fontId="3" fillId="0" borderId="24" xfId="0" applyFont="1" applyFill="1" applyBorder="1" applyAlignment="1" applyProtection="1">
      <alignment vertical="center" wrapText="1"/>
      <protection locked="0"/>
    </xf>
    <xf numFmtId="4" fontId="5" fillId="0" borderId="25" xfId="0" applyNumberFormat="1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 applyProtection="1">
      <protection locked="0"/>
    </xf>
    <xf numFmtId="0" fontId="6" fillId="0" borderId="1" xfId="0" applyFont="1" applyBorder="1" applyAlignment="1">
      <alignment wrapText="1"/>
    </xf>
    <xf numFmtId="4" fontId="6" fillId="0" borderId="9" xfId="0" applyNumberFormat="1" applyFont="1" applyFill="1" applyBorder="1" applyAlignment="1" applyProtection="1">
      <protection locked="0"/>
    </xf>
    <xf numFmtId="4" fontId="5" fillId="0" borderId="6" xfId="0" applyNumberFormat="1" applyFont="1" applyFill="1" applyBorder="1" applyAlignment="1" applyProtection="1">
      <protection locked="0"/>
    </xf>
    <xf numFmtId="4" fontId="0" fillId="0" borderId="0" xfId="0" applyNumberFormat="1" applyAlignment="1"/>
    <xf numFmtId="4" fontId="6" fillId="0" borderId="6" xfId="0" applyNumberFormat="1" applyFont="1" applyFill="1" applyBorder="1" applyAlignment="1">
      <alignment horizontal="center" wrapText="1"/>
    </xf>
    <xf numFmtId="4" fontId="5" fillId="0" borderId="15" xfId="0" applyNumberFormat="1" applyFont="1" applyFill="1" applyBorder="1" applyAlignment="1" applyProtection="1"/>
    <xf numFmtId="4" fontId="5" fillId="0" borderId="15" xfId="0" applyNumberFormat="1" applyFont="1" applyFill="1" applyBorder="1" applyAlignment="1" applyProtection="1">
      <protection locked="0"/>
    </xf>
    <xf numFmtId="4" fontId="5" fillId="0" borderId="9" xfId="0" applyNumberFormat="1" applyFont="1" applyFill="1" applyBorder="1" applyAlignment="1" applyProtection="1"/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Fill="1"/>
    <xf numFmtId="4" fontId="1" fillId="0" borderId="3" xfId="0" applyNumberFormat="1" applyFont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tabSelected="1" zoomScaleNormal="100" zoomScalePageLayoutView="115" workbookViewId="0">
      <selection activeCell="E1" sqref="E1"/>
    </sheetView>
  </sheetViews>
  <sheetFormatPr defaultColWidth="9.140625" defaultRowHeight="12.75" x14ac:dyDescent="0.2"/>
  <cols>
    <col min="1" max="1" width="54" customWidth="1"/>
    <col min="2" max="2" width="21.5703125" style="91" customWidth="1"/>
    <col min="3" max="3" width="18.85546875" style="91" customWidth="1"/>
    <col min="4" max="4" width="19" style="91" customWidth="1"/>
    <col min="5" max="5" width="18.85546875" style="91" customWidth="1"/>
  </cols>
  <sheetData>
    <row r="1" spans="1:5" s="48" customFormat="1" ht="21.75" customHeight="1" x14ac:dyDescent="0.25">
      <c r="A1" s="101" t="s">
        <v>20</v>
      </c>
      <c r="B1" s="102"/>
      <c r="C1" s="102"/>
      <c r="D1" s="86"/>
      <c r="E1" s="86" t="s">
        <v>142</v>
      </c>
    </row>
    <row r="2" spans="1:5" s="48" customFormat="1" ht="21.75" customHeight="1" x14ac:dyDescent="0.2">
      <c r="A2" s="103" t="s">
        <v>121</v>
      </c>
      <c r="B2" s="104"/>
      <c r="C2" s="104"/>
      <c r="D2" s="86"/>
      <c r="E2" s="86"/>
    </row>
    <row r="3" spans="1:5" ht="21.75" customHeight="1" thickBot="1" x14ac:dyDescent="0.25">
      <c r="A3" s="1"/>
      <c r="B3" s="2"/>
      <c r="C3" s="2"/>
      <c r="D3" s="2"/>
      <c r="E3" s="2"/>
    </row>
    <row r="4" spans="1:5" ht="47.25" customHeight="1" thickBot="1" x14ac:dyDescent="0.3">
      <c r="A4" s="52"/>
      <c r="B4" s="87" t="s">
        <v>114</v>
      </c>
      <c r="C4" s="87" t="s">
        <v>120</v>
      </c>
      <c r="D4" s="87" t="s">
        <v>127</v>
      </c>
      <c r="E4" s="87" t="s">
        <v>137</v>
      </c>
    </row>
    <row r="5" spans="1:5" ht="21.75" customHeight="1" thickBot="1" x14ac:dyDescent="0.3">
      <c r="A5" s="71" t="s">
        <v>21</v>
      </c>
      <c r="B5" s="53">
        <f>SUM(B6:B10)</f>
        <v>495947.18</v>
      </c>
      <c r="C5" s="53">
        <f>SUM(C6:C10)</f>
        <v>0</v>
      </c>
      <c r="D5" s="53">
        <f>SUM(D6:D10)</f>
        <v>578824.28</v>
      </c>
      <c r="E5" s="53">
        <f>SUM(E6:E10)</f>
        <v>-82877.100000000006</v>
      </c>
    </row>
    <row r="6" spans="1:5" ht="21.75" customHeight="1" x14ac:dyDescent="0.2">
      <c r="A6" s="72" t="s">
        <v>1</v>
      </c>
      <c r="B6" s="54">
        <f>B34</f>
        <v>98652.54</v>
      </c>
      <c r="C6" s="54">
        <f>C34</f>
        <v>0</v>
      </c>
      <c r="D6" s="54">
        <f>D34</f>
        <v>119337.75</v>
      </c>
      <c r="E6" s="54">
        <f>E34</f>
        <v>-20685.210000000006</v>
      </c>
    </row>
    <row r="7" spans="1:5" ht="21.75" customHeight="1" x14ac:dyDescent="0.2">
      <c r="A7" s="73" t="s">
        <v>22</v>
      </c>
      <c r="B7" s="54">
        <f>B42</f>
        <v>314950.02</v>
      </c>
      <c r="C7" s="54">
        <f>C42</f>
        <v>0</v>
      </c>
      <c r="D7" s="54">
        <f>D42</f>
        <v>357229.98000000004</v>
      </c>
      <c r="E7" s="54">
        <f>E42</f>
        <v>-42279.960000000006</v>
      </c>
    </row>
    <row r="8" spans="1:5" ht="21.75" customHeight="1" x14ac:dyDescent="0.2">
      <c r="A8" s="73" t="s">
        <v>4</v>
      </c>
      <c r="B8" s="54">
        <f>B47</f>
        <v>80844.62</v>
      </c>
      <c r="C8" s="54">
        <f>C47</f>
        <v>0</v>
      </c>
      <c r="D8" s="54">
        <f>D47</f>
        <v>101256.55</v>
      </c>
      <c r="E8" s="54">
        <f>E47</f>
        <v>-20411.93</v>
      </c>
    </row>
    <row r="9" spans="1:5" ht="21.75" customHeight="1" x14ac:dyDescent="0.2">
      <c r="A9" s="73" t="s">
        <v>23</v>
      </c>
      <c r="B9" s="54">
        <v>0</v>
      </c>
      <c r="C9" s="54">
        <v>0</v>
      </c>
      <c r="D9" s="54">
        <v>0</v>
      </c>
      <c r="E9" s="54">
        <v>0</v>
      </c>
    </row>
    <row r="10" spans="1:5" ht="21.75" customHeight="1" thickBot="1" x14ac:dyDescent="0.25">
      <c r="A10" s="74" t="s">
        <v>5</v>
      </c>
      <c r="B10" s="55">
        <f>B50</f>
        <v>1500</v>
      </c>
      <c r="C10" s="55">
        <f>C50</f>
        <v>0</v>
      </c>
      <c r="D10" s="55">
        <f>D50</f>
        <v>1000</v>
      </c>
      <c r="E10" s="55">
        <f>E50</f>
        <v>500</v>
      </c>
    </row>
    <row r="11" spans="1:5" ht="21.75" customHeight="1" thickBot="1" x14ac:dyDescent="0.3">
      <c r="A11" s="71" t="s">
        <v>24</v>
      </c>
      <c r="B11" s="53">
        <f>SUM(B12:B13)</f>
        <v>253350</v>
      </c>
      <c r="C11" s="53">
        <f>SUM(C12:C13)</f>
        <v>0</v>
      </c>
      <c r="D11" s="53">
        <f>SUM(D12:D13)</f>
        <v>241000</v>
      </c>
      <c r="E11" s="53">
        <f>SUM(E12:E13)</f>
        <v>12350</v>
      </c>
    </row>
    <row r="12" spans="1:5" ht="21.75" customHeight="1" x14ac:dyDescent="0.2">
      <c r="A12" s="75" t="s">
        <v>25</v>
      </c>
      <c r="B12" s="56">
        <f>B61+B66+B71+B80+B87+B96+B107+B114+B123+B129+B135+B141+B149+B158+B167+B178+B184+B203</f>
        <v>92840</v>
      </c>
      <c r="C12" s="56">
        <f>C61+C66+C71+C80+C87+C96+C107+C114+C123+C129+C135+C141+C149+C158+C167+C178+C184+C203</f>
        <v>0</v>
      </c>
      <c r="D12" s="56">
        <f>D61+D66+D71+D80+D87+D96+D107+D114+D123+D129+D135+D141+D149+D158+D167+D178+D184+D203</f>
        <v>92000</v>
      </c>
      <c r="E12" s="56">
        <f>E61+E66+E71+E80+E87+E96+E107+E114+E123+E129+E135+E141+E149+E158+E167+E178+E184+E203</f>
        <v>840</v>
      </c>
    </row>
    <row r="13" spans="1:5" ht="21.75" customHeight="1" thickBot="1" x14ac:dyDescent="0.25">
      <c r="A13" s="76" t="s">
        <v>26</v>
      </c>
      <c r="B13" s="57">
        <f>B62+B67+B72+B81+B82+B88+B89+B97+B98+B108+B109+B115+B116+B124+B125+B130+B131+B136+B137+B142+B143+B150+B151+B159+B160+B168+B169+B179+B180+B185+B186+B192+B204+B205</f>
        <v>160510</v>
      </c>
      <c r="C13" s="57">
        <f>C62+C67+C72+C81+C82+C88+C89+C97+C98+C108+C109+C115+C116+C124+C125+C130+C131+C136+C137+C142+C143+C150+C151+C159+C160+C168+C169+C179+C180+C185+C186+C192+C204+C205</f>
        <v>0</v>
      </c>
      <c r="D13" s="57">
        <f>D62+D67+D72+D81+D82+D88+D89+D97+D98+D108+D109+D115+D116+D124+D125+D130+D131+D136+D137+D142+D143+D150+D151+D159+D160+D168+D169+D179+D180+D185+D186+D192+D204+D205</f>
        <v>149000</v>
      </c>
      <c r="E13" s="57">
        <f>E62+E67+E72+E81+E82+E88+E89+E97+E98+E108+E109+E115+E116+E124+E125+E130+E131+E136+E137+E142+E143+E150+E151+E159+E160+E168+E169+E179+E180+E185+E186+E192+E204+E205</f>
        <v>11510</v>
      </c>
    </row>
    <row r="14" spans="1:5" ht="21.75" customHeight="1" thickBot="1" x14ac:dyDescent="0.3">
      <c r="A14" s="71" t="s">
        <v>27</v>
      </c>
      <c r="B14" s="53">
        <f>SUM(B15:B20)</f>
        <v>357630</v>
      </c>
      <c r="C14" s="53">
        <f>SUM(C15:C20)</f>
        <v>0</v>
      </c>
      <c r="D14" s="53">
        <f>SUM(D15:D20)</f>
        <v>306100</v>
      </c>
      <c r="E14" s="53">
        <f>SUM(E15:E20)</f>
        <v>51530</v>
      </c>
    </row>
    <row r="15" spans="1:5" ht="21.75" customHeight="1" x14ac:dyDescent="0.2">
      <c r="A15" s="72" t="s">
        <v>28</v>
      </c>
      <c r="B15" s="58">
        <f>B245</f>
        <v>23000</v>
      </c>
      <c r="C15" s="58">
        <f>C245</f>
        <v>0</v>
      </c>
      <c r="D15" s="58">
        <f>D245</f>
        <v>18000</v>
      </c>
      <c r="E15" s="58">
        <f>E245</f>
        <v>5000</v>
      </c>
    </row>
    <row r="16" spans="1:5" ht="21.75" customHeight="1" x14ac:dyDescent="0.2">
      <c r="A16" s="73" t="s">
        <v>29</v>
      </c>
      <c r="B16" s="54">
        <f>B213</f>
        <v>37800</v>
      </c>
      <c r="C16" s="54">
        <f>C213</f>
        <v>0</v>
      </c>
      <c r="D16" s="54">
        <f>D213</f>
        <v>22000</v>
      </c>
      <c r="E16" s="54">
        <f>E213</f>
        <v>15800</v>
      </c>
    </row>
    <row r="17" spans="1:5" ht="21.75" customHeight="1" x14ac:dyDescent="0.2">
      <c r="A17" s="73" t="s">
        <v>30</v>
      </c>
      <c r="B17" s="54">
        <f>0</f>
        <v>0</v>
      </c>
      <c r="C17" s="54">
        <f>0</f>
        <v>0</v>
      </c>
      <c r="D17" s="54">
        <f>0</f>
        <v>0</v>
      </c>
      <c r="E17" s="54">
        <f>0</f>
        <v>0</v>
      </c>
    </row>
    <row r="18" spans="1:5" ht="21.75" customHeight="1" x14ac:dyDescent="0.2">
      <c r="A18" s="77" t="s">
        <v>31</v>
      </c>
      <c r="B18" s="54">
        <f>B206</f>
        <v>3750</v>
      </c>
      <c r="C18" s="54">
        <f>C206</f>
        <v>0</v>
      </c>
      <c r="D18" s="54">
        <f>D206</f>
        <v>6000</v>
      </c>
      <c r="E18" s="54">
        <f>E206</f>
        <v>-2250</v>
      </c>
    </row>
    <row r="19" spans="1:5" ht="21.75" customHeight="1" x14ac:dyDescent="0.2">
      <c r="A19" s="73" t="s">
        <v>32</v>
      </c>
      <c r="B19" s="54">
        <f>B99</f>
        <v>2850</v>
      </c>
      <c r="C19" s="54">
        <f>C99</f>
        <v>0</v>
      </c>
      <c r="D19" s="54">
        <f>D99</f>
        <v>6000</v>
      </c>
      <c r="E19" s="54">
        <f>E99</f>
        <v>-3150</v>
      </c>
    </row>
    <row r="20" spans="1:5" ht="21.75" customHeight="1" thickBot="1" x14ac:dyDescent="0.25">
      <c r="A20" s="74" t="s">
        <v>33</v>
      </c>
      <c r="B20" s="55">
        <f>B217+B231+B207</f>
        <v>290230</v>
      </c>
      <c r="C20" s="55">
        <f t="shared" ref="C20:E20" si="0">C217+C231+C207</f>
        <v>0</v>
      </c>
      <c r="D20" s="55">
        <f t="shared" si="0"/>
        <v>254100</v>
      </c>
      <c r="E20" s="55">
        <f t="shared" si="0"/>
        <v>36130</v>
      </c>
    </row>
    <row r="21" spans="1:5" ht="21.75" customHeight="1" thickBot="1" x14ac:dyDescent="0.3">
      <c r="A21" s="71" t="s">
        <v>34</v>
      </c>
      <c r="B21" s="53">
        <f>SUM(B22:B26)</f>
        <v>139491.03</v>
      </c>
      <c r="C21" s="53">
        <f>SUM(C22:C26)</f>
        <v>0</v>
      </c>
      <c r="D21" s="53">
        <f>SUM(D22:D26)</f>
        <v>118450</v>
      </c>
      <c r="E21" s="53">
        <f>SUM(E22:E26)</f>
        <v>21041.03</v>
      </c>
    </row>
    <row r="22" spans="1:5" ht="21.75" customHeight="1" x14ac:dyDescent="0.2">
      <c r="A22" s="72" t="s">
        <v>35</v>
      </c>
      <c r="B22" s="59">
        <f>B262</f>
        <v>6600</v>
      </c>
      <c r="C22" s="59">
        <f>C262</f>
        <v>0</v>
      </c>
      <c r="D22" s="59">
        <f>D262</f>
        <v>4200</v>
      </c>
      <c r="E22" s="59">
        <f>E262</f>
        <v>2400</v>
      </c>
    </row>
    <row r="23" spans="1:5" ht="21.75" customHeight="1" x14ac:dyDescent="0.2">
      <c r="A23" s="73" t="s">
        <v>18</v>
      </c>
      <c r="B23" s="59">
        <f>B83+B90+B101+B110+B117+B152+B161+B170+B208</f>
        <v>15900</v>
      </c>
      <c r="C23" s="59">
        <f>C83+C90+C101+C110+C117+C152+C161+C170+C208</f>
        <v>0</v>
      </c>
      <c r="D23" s="59">
        <f>D83+D90+D101+D110+D117+D152+D161+D170+D208</f>
        <v>12400</v>
      </c>
      <c r="E23" s="59">
        <f>E83+E90+E101+E110+E117+E152+E161+E170+E208</f>
        <v>3500</v>
      </c>
    </row>
    <row r="24" spans="1:5" ht="21.75" customHeight="1" x14ac:dyDescent="0.2">
      <c r="A24" s="73" t="s">
        <v>12</v>
      </c>
      <c r="B24" s="59">
        <f>B100</f>
        <v>1800</v>
      </c>
      <c r="C24" s="59">
        <f>C100</f>
        <v>0</v>
      </c>
      <c r="D24" s="59">
        <f>D100</f>
        <v>4000</v>
      </c>
      <c r="E24" s="59">
        <f>E100</f>
        <v>-2200</v>
      </c>
    </row>
    <row r="25" spans="1:5" ht="21.75" customHeight="1" x14ac:dyDescent="0.2">
      <c r="A25" s="73" t="s">
        <v>19</v>
      </c>
      <c r="B25" s="59">
        <f>B268</f>
        <v>4000</v>
      </c>
      <c r="C25" s="59">
        <f>C268</f>
        <v>0</v>
      </c>
      <c r="D25" s="59">
        <f>D268</f>
        <v>5000</v>
      </c>
      <c r="E25" s="59">
        <f>E268</f>
        <v>-1000</v>
      </c>
    </row>
    <row r="26" spans="1:5" ht="21.75" customHeight="1" thickBot="1" x14ac:dyDescent="0.25">
      <c r="A26" s="74" t="s">
        <v>36</v>
      </c>
      <c r="B26" s="59">
        <f>B283</f>
        <v>111191.03</v>
      </c>
      <c r="C26" s="59">
        <f>C283</f>
        <v>0</v>
      </c>
      <c r="D26" s="59">
        <f>D283</f>
        <v>92850</v>
      </c>
      <c r="E26" s="59">
        <f>E283</f>
        <v>18341.03</v>
      </c>
    </row>
    <row r="27" spans="1:5" ht="21.75" customHeight="1" thickBot="1" x14ac:dyDescent="0.3">
      <c r="A27" s="71" t="s">
        <v>113</v>
      </c>
      <c r="B27" s="78">
        <f>SUM(B5,B11,B14,B21)</f>
        <v>1246418.21</v>
      </c>
      <c r="C27" s="78">
        <f>SUM(C5,C11,C14,C21)</f>
        <v>0</v>
      </c>
      <c r="D27" s="78">
        <f>SUM(D5,D11,D14,D21)</f>
        <v>1244374.28</v>
      </c>
      <c r="E27" s="78">
        <f>SUM(E5,E11,E14,E21)</f>
        <v>2043.929999999993</v>
      </c>
    </row>
    <row r="28" spans="1:5" ht="21.75" customHeight="1" thickBot="1" x14ac:dyDescent="0.3">
      <c r="A28" s="49"/>
      <c r="B28" s="50"/>
      <c r="C28" s="50"/>
      <c r="D28" s="50"/>
      <c r="E28" s="50"/>
    </row>
    <row r="29" spans="1:5" ht="21.75" customHeight="1" thickBot="1" x14ac:dyDescent="0.25">
      <c r="A29" s="105" t="s">
        <v>44</v>
      </c>
      <c r="B29" s="108"/>
      <c r="C29" s="108"/>
      <c r="D29" s="107"/>
      <c r="E29" s="109"/>
    </row>
    <row r="30" spans="1:5" ht="21.75" customHeight="1" thickBot="1" x14ac:dyDescent="0.25">
      <c r="A30" s="51"/>
      <c r="B30" s="4"/>
      <c r="C30" s="4"/>
      <c r="D30" s="4"/>
      <c r="E30" s="4"/>
    </row>
    <row r="31" spans="1:5" ht="24.75" customHeight="1" thickBot="1" x14ac:dyDescent="0.3">
      <c r="A31" s="60" t="s">
        <v>0</v>
      </c>
      <c r="B31" s="87" t="s">
        <v>114</v>
      </c>
      <c r="C31" s="87" t="s">
        <v>120</v>
      </c>
      <c r="D31" s="87" t="s">
        <v>139</v>
      </c>
      <c r="E31" s="87" t="s">
        <v>138</v>
      </c>
    </row>
    <row r="32" spans="1:5" ht="21.75" customHeight="1" x14ac:dyDescent="0.25">
      <c r="A32" s="61" t="s">
        <v>1</v>
      </c>
      <c r="B32" s="88"/>
      <c r="C32" s="89"/>
      <c r="D32" s="89"/>
      <c r="E32" s="89"/>
    </row>
    <row r="33" spans="1:5" ht="21.75" customHeight="1" x14ac:dyDescent="0.2">
      <c r="A33" s="62" t="s">
        <v>128</v>
      </c>
      <c r="B33" s="7">
        <v>98652.54</v>
      </c>
      <c r="C33" s="8">
        <v>0</v>
      </c>
      <c r="D33" s="8">
        <v>119337.75</v>
      </c>
      <c r="E33" s="82">
        <f>B33-D33</f>
        <v>-20685.210000000006</v>
      </c>
    </row>
    <row r="34" spans="1:5" ht="21.75" customHeight="1" x14ac:dyDescent="0.25">
      <c r="A34" s="63" t="s">
        <v>2</v>
      </c>
      <c r="B34" s="9">
        <f>B33</f>
        <v>98652.54</v>
      </c>
      <c r="C34" s="10">
        <f>C33</f>
        <v>0</v>
      </c>
      <c r="D34" s="10">
        <f>D33</f>
        <v>119337.75</v>
      </c>
      <c r="E34" s="9">
        <f>E33</f>
        <v>-20685.210000000006</v>
      </c>
    </row>
    <row r="35" spans="1:5" ht="21.75" customHeight="1" x14ac:dyDescent="0.25">
      <c r="A35" s="63"/>
      <c r="B35" s="11"/>
      <c r="C35" s="12"/>
      <c r="D35" s="12"/>
      <c r="E35" s="12"/>
    </row>
    <row r="36" spans="1:5" ht="21.75" customHeight="1" x14ac:dyDescent="0.2">
      <c r="A36" s="44" t="s">
        <v>3</v>
      </c>
      <c r="B36" s="13"/>
      <c r="C36" s="14"/>
      <c r="D36" s="14"/>
      <c r="E36" s="14"/>
    </row>
    <row r="37" spans="1:5" ht="21.75" customHeight="1" x14ac:dyDescent="0.2">
      <c r="A37" s="64" t="s">
        <v>129</v>
      </c>
      <c r="B37" s="13">
        <v>65306.46</v>
      </c>
      <c r="C37" s="14">
        <v>0</v>
      </c>
      <c r="D37" s="14">
        <v>78999.75</v>
      </c>
      <c r="E37" s="82">
        <f t="shared" ref="E37:E41" si="1">B37-D37</f>
        <v>-13693.29</v>
      </c>
    </row>
    <row r="38" spans="1:5" ht="21.75" customHeight="1" x14ac:dyDescent="0.2">
      <c r="A38" s="64" t="s">
        <v>130</v>
      </c>
      <c r="B38" s="15">
        <v>54331.56</v>
      </c>
      <c r="C38" s="16">
        <v>0</v>
      </c>
      <c r="D38" s="16">
        <v>60368.4</v>
      </c>
      <c r="E38" s="82">
        <f t="shared" si="1"/>
        <v>-6036.8400000000038</v>
      </c>
    </row>
    <row r="39" spans="1:5" ht="21.75" customHeight="1" x14ac:dyDescent="0.2">
      <c r="A39" s="64" t="s">
        <v>131</v>
      </c>
      <c r="B39" s="15">
        <v>78542.22</v>
      </c>
      <c r="C39" s="16">
        <v>0</v>
      </c>
      <c r="D39" s="16">
        <v>95010.75</v>
      </c>
      <c r="E39" s="82">
        <f t="shared" si="1"/>
        <v>-16468.53</v>
      </c>
    </row>
    <row r="40" spans="1:5" ht="21.75" customHeight="1" x14ac:dyDescent="0.2">
      <c r="A40" s="64" t="s">
        <v>132</v>
      </c>
      <c r="B40" s="15">
        <v>54731.7</v>
      </c>
      <c r="C40" s="16">
        <v>0</v>
      </c>
      <c r="D40" s="16">
        <v>60813</v>
      </c>
      <c r="E40" s="82">
        <f t="shared" si="1"/>
        <v>-6081.3000000000029</v>
      </c>
    </row>
    <row r="41" spans="1:5" ht="21.75" customHeight="1" x14ac:dyDescent="0.2">
      <c r="A41" s="64" t="s">
        <v>135</v>
      </c>
      <c r="B41" s="15">
        <v>62038.080000000002</v>
      </c>
      <c r="C41" s="16">
        <v>0</v>
      </c>
      <c r="D41" s="16">
        <v>62038.080000000002</v>
      </c>
      <c r="E41" s="82">
        <f t="shared" si="1"/>
        <v>0</v>
      </c>
    </row>
    <row r="42" spans="1:5" ht="21.75" customHeight="1" x14ac:dyDescent="0.25">
      <c r="A42" s="65" t="s">
        <v>37</v>
      </c>
      <c r="B42" s="17">
        <f>SUM(B37:B41)</f>
        <v>314950.02</v>
      </c>
      <c r="C42" s="18">
        <f>SUM(C37:C41)</f>
        <v>0</v>
      </c>
      <c r="D42" s="18">
        <f>SUM(D37:D41)</f>
        <v>357229.98000000004</v>
      </c>
      <c r="E42" s="9">
        <f>SUM(E37:E41)</f>
        <v>-42279.960000000006</v>
      </c>
    </row>
    <row r="43" spans="1:5" ht="21.75" customHeight="1" x14ac:dyDescent="0.25">
      <c r="A43" s="66"/>
      <c r="B43" s="11"/>
      <c r="C43" s="12"/>
      <c r="D43" s="12"/>
      <c r="E43" s="9"/>
    </row>
    <row r="44" spans="1:5" ht="21.75" customHeight="1" x14ac:dyDescent="0.25">
      <c r="A44" s="65" t="s">
        <v>4</v>
      </c>
      <c r="B44" s="90"/>
      <c r="C44" s="14"/>
      <c r="D44" s="14"/>
      <c r="E44" s="82"/>
    </row>
    <row r="45" spans="1:5" ht="21.75" customHeight="1" x14ac:dyDescent="0.2">
      <c r="A45" s="67" t="s">
        <v>133</v>
      </c>
      <c r="B45" s="19">
        <v>41279.22</v>
      </c>
      <c r="C45" s="14">
        <v>0</v>
      </c>
      <c r="D45" s="14">
        <v>57332.25</v>
      </c>
      <c r="E45" s="82">
        <f t="shared" ref="E45:E46" si="2">B45-D45</f>
        <v>-16053.029999999999</v>
      </c>
    </row>
    <row r="46" spans="1:5" ht="21.75" customHeight="1" x14ac:dyDescent="0.2">
      <c r="A46" s="68" t="s">
        <v>134</v>
      </c>
      <c r="B46" s="19">
        <v>39565.4</v>
      </c>
      <c r="C46" s="20">
        <v>0</v>
      </c>
      <c r="D46" s="20">
        <v>43924.3</v>
      </c>
      <c r="E46" s="82">
        <f t="shared" si="2"/>
        <v>-4358.9000000000015</v>
      </c>
    </row>
    <row r="47" spans="1:5" ht="21.75" customHeight="1" x14ac:dyDescent="0.25">
      <c r="A47" s="65" t="s">
        <v>38</v>
      </c>
      <c r="B47" s="9">
        <f>SUM(B45:B46)</f>
        <v>80844.62</v>
      </c>
      <c r="C47" s="21">
        <f>SUM(C45:C46)</f>
        <v>0</v>
      </c>
      <c r="D47" s="21">
        <f>SUM(D45:D46)</f>
        <v>101256.55</v>
      </c>
      <c r="E47" s="9">
        <f>SUM(E45:E46)</f>
        <v>-20411.93</v>
      </c>
    </row>
    <row r="48" spans="1:5" ht="21.75" customHeight="1" x14ac:dyDescent="0.25">
      <c r="A48" s="69"/>
      <c r="B48" s="9"/>
      <c r="C48" s="22"/>
      <c r="D48" s="22"/>
      <c r="E48" s="22"/>
    </row>
    <row r="49" spans="1:5" ht="21.75" customHeight="1" x14ac:dyDescent="0.25">
      <c r="A49" s="70" t="s">
        <v>5</v>
      </c>
      <c r="B49" s="90"/>
      <c r="C49" s="14"/>
      <c r="D49" s="14"/>
      <c r="E49" s="14"/>
    </row>
    <row r="50" spans="1:5" ht="21.75" customHeight="1" x14ac:dyDescent="0.25">
      <c r="A50" s="64" t="s">
        <v>122</v>
      </c>
      <c r="B50" s="23">
        <v>1500</v>
      </c>
      <c r="C50" s="24">
        <v>0</v>
      </c>
      <c r="D50" s="24">
        <v>1000</v>
      </c>
      <c r="E50" s="84">
        <f t="shared" ref="E50" si="3">B50-D50</f>
        <v>500</v>
      </c>
    </row>
    <row r="51" spans="1:5" ht="21.75" customHeight="1" thickBot="1" x14ac:dyDescent="0.3">
      <c r="A51" s="62"/>
      <c r="B51" s="11"/>
      <c r="C51" s="12"/>
      <c r="D51" s="12"/>
      <c r="E51" s="12"/>
    </row>
    <row r="52" spans="1:5" ht="21.75" customHeight="1" thickBot="1" x14ac:dyDescent="0.3">
      <c r="A52" s="25" t="s">
        <v>6</v>
      </c>
      <c r="B52" s="26">
        <f>B34+B42+B47+B50</f>
        <v>495947.18</v>
      </c>
      <c r="C52" s="26">
        <f t="shared" ref="C52:E52" si="4">C34+C42+C47+C50</f>
        <v>0</v>
      </c>
      <c r="D52" s="26">
        <f t="shared" si="4"/>
        <v>578824.28</v>
      </c>
      <c r="E52" s="26">
        <f t="shared" si="4"/>
        <v>-82877.100000000006</v>
      </c>
    </row>
    <row r="53" spans="1:5" ht="21.75" customHeight="1" thickBot="1" x14ac:dyDescent="0.25"/>
    <row r="54" spans="1:5" ht="62.25" customHeight="1" thickBot="1" x14ac:dyDescent="0.3">
      <c r="A54" s="110" t="s">
        <v>136</v>
      </c>
      <c r="B54" s="107"/>
      <c r="C54" s="107"/>
      <c r="D54" s="107"/>
      <c r="E54" s="109"/>
    </row>
    <row r="55" spans="1:5" ht="21.75" customHeight="1" thickBot="1" x14ac:dyDescent="0.25"/>
    <row r="56" spans="1:5" ht="21.75" customHeight="1" thickBot="1" x14ac:dyDescent="0.25">
      <c r="A56" s="105" t="s">
        <v>99</v>
      </c>
      <c r="B56" s="106"/>
      <c r="C56" s="106"/>
      <c r="D56" s="107"/>
      <c r="E56" s="92"/>
    </row>
    <row r="57" spans="1:5" ht="21.75" customHeight="1" thickBot="1" x14ac:dyDescent="0.25">
      <c r="A57" s="6"/>
      <c r="B57" s="93"/>
      <c r="C57" s="93"/>
      <c r="D57" s="93"/>
      <c r="E57" s="93"/>
    </row>
    <row r="58" spans="1:5" ht="21.75" customHeight="1" thickBot="1" x14ac:dyDescent="0.25">
      <c r="A58" s="105" t="s">
        <v>45</v>
      </c>
      <c r="B58" s="106"/>
      <c r="C58" s="106"/>
      <c r="D58" s="107"/>
      <c r="E58" s="92"/>
    </row>
    <row r="59" spans="1:5" ht="21.75" customHeight="1" thickBot="1" x14ac:dyDescent="0.25">
      <c r="A59" s="3"/>
      <c r="B59" s="94"/>
      <c r="C59" s="94"/>
      <c r="D59" s="94"/>
      <c r="E59" s="94"/>
    </row>
    <row r="60" spans="1:5" ht="24.75" customHeight="1" thickBot="1" x14ac:dyDescent="0.3">
      <c r="A60" s="27" t="s">
        <v>46</v>
      </c>
      <c r="B60" s="87" t="s">
        <v>114</v>
      </c>
      <c r="C60" s="87" t="s">
        <v>120</v>
      </c>
      <c r="D60" s="87" t="s">
        <v>139</v>
      </c>
      <c r="E60" s="87" t="s">
        <v>138</v>
      </c>
    </row>
    <row r="61" spans="1:5" ht="21.75" customHeight="1" x14ac:dyDescent="0.2">
      <c r="A61" s="28" t="s">
        <v>25</v>
      </c>
      <c r="B61" s="29">
        <v>1760</v>
      </c>
      <c r="C61" s="30">
        <v>0</v>
      </c>
      <c r="D61" s="30">
        <v>2200</v>
      </c>
      <c r="E61" s="82">
        <f t="shared" ref="E61:E62" si="5">B61-D61</f>
        <v>-440</v>
      </c>
    </row>
    <row r="62" spans="1:5" ht="21.75" customHeight="1" thickBot="1" x14ac:dyDescent="0.25">
      <c r="A62" s="31" t="s">
        <v>47</v>
      </c>
      <c r="B62" s="13">
        <v>2160</v>
      </c>
      <c r="C62" s="32">
        <v>0</v>
      </c>
      <c r="D62" s="32">
        <v>2400</v>
      </c>
      <c r="E62" s="82">
        <f t="shared" si="5"/>
        <v>-240</v>
      </c>
    </row>
    <row r="63" spans="1:5" ht="21.75" customHeight="1" thickBot="1" x14ac:dyDescent="0.25">
      <c r="A63" s="27" t="s">
        <v>49</v>
      </c>
      <c r="B63" s="33">
        <f>SUM(B61:B62)</f>
        <v>3920</v>
      </c>
      <c r="C63" s="34">
        <f>SUM(C61:C62)</f>
        <v>0</v>
      </c>
      <c r="D63" s="34">
        <f>SUM(D61:D62)</f>
        <v>4600</v>
      </c>
      <c r="E63" s="34">
        <f>SUM(E61:E62)</f>
        <v>-680</v>
      </c>
    </row>
    <row r="64" spans="1:5" ht="21.75" customHeight="1" thickBot="1" x14ac:dyDescent="0.25">
      <c r="A64" s="3"/>
      <c r="B64" s="4"/>
      <c r="C64" s="4"/>
      <c r="D64" s="4"/>
      <c r="E64" s="4"/>
    </row>
    <row r="65" spans="1:5" ht="20.25" customHeight="1" thickBot="1" x14ac:dyDescent="0.3">
      <c r="A65" s="27" t="s">
        <v>50</v>
      </c>
      <c r="B65" s="87" t="s">
        <v>114</v>
      </c>
      <c r="C65" s="87" t="s">
        <v>120</v>
      </c>
      <c r="D65" s="87" t="s">
        <v>139</v>
      </c>
      <c r="E65" s="87" t="s">
        <v>138</v>
      </c>
    </row>
    <row r="66" spans="1:5" ht="21.75" customHeight="1" x14ac:dyDescent="0.2">
      <c r="A66" s="28" t="s">
        <v>25</v>
      </c>
      <c r="B66" s="29">
        <v>1760</v>
      </c>
      <c r="C66" s="30">
        <v>0</v>
      </c>
      <c r="D66" s="30">
        <v>2200</v>
      </c>
      <c r="E66" s="82">
        <f t="shared" ref="E66:E67" si="6">B66-D66</f>
        <v>-440</v>
      </c>
    </row>
    <row r="67" spans="1:5" ht="21.75" customHeight="1" thickBot="1" x14ac:dyDescent="0.25">
      <c r="A67" s="31" t="s">
        <v>47</v>
      </c>
      <c r="B67" s="13">
        <v>2160</v>
      </c>
      <c r="C67" s="32">
        <v>0</v>
      </c>
      <c r="D67" s="32">
        <v>2400</v>
      </c>
      <c r="E67" s="82">
        <f t="shared" si="6"/>
        <v>-240</v>
      </c>
    </row>
    <row r="68" spans="1:5" ht="21.75" customHeight="1" thickBot="1" x14ac:dyDescent="0.25">
      <c r="A68" s="27" t="s">
        <v>49</v>
      </c>
      <c r="B68" s="33">
        <f>SUM(B66:B67)</f>
        <v>3920</v>
      </c>
      <c r="C68" s="34">
        <f>SUM(C66:C67)</f>
        <v>0</v>
      </c>
      <c r="D68" s="34">
        <f>SUM(D66:D67)</f>
        <v>4600</v>
      </c>
      <c r="E68" s="34">
        <f>SUM(E66:E67)</f>
        <v>-680</v>
      </c>
    </row>
    <row r="69" spans="1:5" ht="21.75" customHeight="1" thickBot="1" x14ac:dyDescent="0.25">
      <c r="A69" s="3"/>
      <c r="B69" s="94"/>
      <c r="C69" s="94"/>
      <c r="D69" s="94"/>
      <c r="E69" s="94"/>
    </row>
    <row r="70" spans="1:5" ht="21" customHeight="1" thickBot="1" x14ac:dyDescent="0.3">
      <c r="A70" s="27" t="s">
        <v>51</v>
      </c>
      <c r="B70" s="87" t="s">
        <v>114</v>
      </c>
      <c r="C70" s="87" t="s">
        <v>120</v>
      </c>
      <c r="D70" s="87" t="s">
        <v>139</v>
      </c>
      <c r="E70" s="87" t="s">
        <v>138</v>
      </c>
    </row>
    <row r="71" spans="1:5" ht="21.75" customHeight="1" x14ac:dyDescent="0.2">
      <c r="A71" s="28" t="s">
        <v>25</v>
      </c>
      <c r="B71" s="29">
        <v>1760</v>
      </c>
      <c r="C71" s="30">
        <v>0</v>
      </c>
      <c r="D71" s="30">
        <v>2200</v>
      </c>
      <c r="E71" s="82">
        <f t="shared" ref="E71:E72" si="7">B71-D71</f>
        <v>-440</v>
      </c>
    </row>
    <row r="72" spans="1:5" ht="21.75" customHeight="1" thickBot="1" x14ac:dyDescent="0.25">
      <c r="A72" s="31" t="s">
        <v>47</v>
      </c>
      <c r="B72" s="13">
        <v>2160</v>
      </c>
      <c r="C72" s="32">
        <v>0</v>
      </c>
      <c r="D72" s="32">
        <v>2400</v>
      </c>
      <c r="E72" s="82">
        <f t="shared" si="7"/>
        <v>-240</v>
      </c>
    </row>
    <row r="73" spans="1:5" ht="21.75" customHeight="1" thickBot="1" x14ac:dyDescent="0.25">
      <c r="A73" s="27" t="s">
        <v>49</v>
      </c>
      <c r="B73" s="33">
        <f>SUM(B71:B72)</f>
        <v>3920</v>
      </c>
      <c r="C73" s="34">
        <f>SUM(C71:C72)</f>
        <v>0</v>
      </c>
      <c r="D73" s="34">
        <f>SUM(D71:D72)</f>
        <v>4600</v>
      </c>
      <c r="E73" s="34">
        <f>SUM(E71:E72)</f>
        <v>-680</v>
      </c>
    </row>
    <row r="74" spans="1:5" ht="21.75" customHeight="1" thickBot="1" x14ac:dyDescent="0.25">
      <c r="A74" s="5"/>
      <c r="B74" s="95"/>
      <c r="C74" s="95"/>
      <c r="D74" s="95"/>
      <c r="E74" s="95"/>
    </row>
    <row r="75" spans="1:5" ht="21.75" customHeight="1" thickBot="1" x14ac:dyDescent="0.3">
      <c r="A75" s="83" t="s">
        <v>100</v>
      </c>
      <c r="B75" s="96"/>
      <c r="C75" s="97"/>
      <c r="D75" s="97"/>
      <c r="E75" s="98"/>
    </row>
    <row r="76" spans="1:5" ht="21.75" customHeight="1" thickBot="1" x14ac:dyDescent="0.25">
      <c r="C76" s="95"/>
      <c r="D76" s="95"/>
      <c r="E76" s="95"/>
    </row>
    <row r="77" spans="1:5" ht="21.75" customHeight="1" thickBot="1" x14ac:dyDescent="0.25">
      <c r="A77" s="105" t="s">
        <v>53</v>
      </c>
      <c r="B77" s="106"/>
      <c r="C77" s="106"/>
      <c r="D77" s="107"/>
      <c r="E77" s="92"/>
    </row>
    <row r="78" spans="1:5" ht="21.75" customHeight="1" thickBot="1" x14ac:dyDescent="0.25">
      <c r="A78" s="3"/>
      <c r="B78" s="94"/>
      <c r="C78" s="94"/>
      <c r="D78" s="94"/>
      <c r="E78" s="94"/>
    </row>
    <row r="79" spans="1:5" ht="31.5" customHeight="1" thickBot="1" x14ac:dyDescent="0.3">
      <c r="A79" s="27" t="s">
        <v>54</v>
      </c>
      <c r="B79" s="87" t="s">
        <v>114</v>
      </c>
      <c r="C79" s="87" t="s">
        <v>120</v>
      </c>
      <c r="D79" s="87" t="s">
        <v>139</v>
      </c>
      <c r="E79" s="87" t="s">
        <v>138</v>
      </c>
    </row>
    <row r="80" spans="1:5" ht="21.75" customHeight="1" x14ac:dyDescent="0.2">
      <c r="A80" s="28" t="s">
        <v>25</v>
      </c>
      <c r="B80" s="29">
        <v>7040</v>
      </c>
      <c r="C80" s="30">
        <v>0</v>
      </c>
      <c r="D80" s="30">
        <v>6500</v>
      </c>
      <c r="E80" s="82">
        <f t="shared" ref="E80:E83" si="8">B80-D80</f>
        <v>540</v>
      </c>
    </row>
    <row r="81" spans="1:5" ht="21.75" customHeight="1" x14ac:dyDescent="0.2">
      <c r="A81" s="31" t="s">
        <v>47</v>
      </c>
      <c r="B81" s="15">
        <v>14080</v>
      </c>
      <c r="C81" s="39">
        <v>0</v>
      </c>
      <c r="D81" s="39">
        <v>12000</v>
      </c>
      <c r="E81" s="82">
        <f t="shared" si="8"/>
        <v>2080</v>
      </c>
    </row>
    <row r="82" spans="1:5" ht="21.75" customHeight="1" x14ac:dyDescent="0.2">
      <c r="A82" s="40" t="s">
        <v>48</v>
      </c>
      <c r="B82" s="15">
        <v>3937.5</v>
      </c>
      <c r="C82" s="39">
        <v>0</v>
      </c>
      <c r="D82" s="39">
        <v>2500</v>
      </c>
      <c r="E82" s="82">
        <f t="shared" si="8"/>
        <v>1437.5</v>
      </c>
    </row>
    <row r="83" spans="1:5" ht="21.75" customHeight="1" thickBot="1" x14ac:dyDescent="0.25">
      <c r="A83" s="31" t="s">
        <v>52</v>
      </c>
      <c r="B83" s="13">
        <v>2250</v>
      </c>
      <c r="C83" s="32">
        <v>0</v>
      </c>
      <c r="D83" s="32">
        <v>800</v>
      </c>
      <c r="E83" s="82">
        <f t="shared" si="8"/>
        <v>1450</v>
      </c>
    </row>
    <row r="84" spans="1:5" ht="21.75" customHeight="1" thickBot="1" x14ac:dyDescent="0.25">
      <c r="A84" s="27" t="s">
        <v>49</v>
      </c>
      <c r="B84" s="33">
        <f>SUM(B80:B83)</f>
        <v>27307.5</v>
      </c>
      <c r="C84" s="34">
        <f>SUM(C80:C83)</f>
        <v>0</v>
      </c>
      <c r="D84" s="34">
        <f>SUM(D80:D83)</f>
        <v>21800</v>
      </c>
      <c r="E84" s="34">
        <f>SUM(E80:E83)</f>
        <v>5507.5</v>
      </c>
    </row>
    <row r="85" spans="1:5" ht="21.75" customHeight="1" thickBot="1" x14ac:dyDescent="0.25">
      <c r="A85" s="5"/>
      <c r="B85" s="95"/>
      <c r="C85" s="95"/>
      <c r="D85" s="95"/>
      <c r="E85" s="95"/>
    </row>
    <row r="86" spans="1:5" ht="33" customHeight="1" thickBot="1" x14ac:dyDescent="0.3">
      <c r="A86" s="27" t="s">
        <v>107</v>
      </c>
      <c r="B86" s="87" t="s">
        <v>114</v>
      </c>
      <c r="C86" s="87" t="s">
        <v>120</v>
      </c>
      <c r="D86" s="87" t="s">
        <v>139</v>
      </c>
      <c r="E86" s="87" t="s">
        <v>138</v>
      </c>
    </row>
    <row r="87" spans="1:5" ht="21.75" customHeight="1" x14ac:dyDescent="0.2">
      <c r="A87" s="28" t="s">
        <v>25</v>
      </c>
      <c r="B87" s="29">
        <v>7040</v>
      </c>
      <c r="C87" s="30">
        <v>0</v>
      </c>
      <c r="D87" s="30">
        <v>6500</v>
      </c>
      <c r="E87" s="82">
        <f t="shared" ref="E87:E90" si="9">B87-D87</f>
        <v>540</v>
      </c>
    </row>
    <row r="88" spans="1:5" ht="21.75" customHeight="1" x14ac:dyDescent="0.2">
      <c r="A88" s="31" t="s">
        <v>47</v>
      </c>
      <c r="B88" s="15">
        <v>14080</v>
      </c>
      <c r="C88" s="39">
        <v>0</v>
      </c>
      <c r="D88" s="39">
        <v>12000</v>
      </c>
      <c r="E88" s="82">
        <f t="shared" si="9"/>
        <v>2080</v>
      </c>
    </row>
    <row r="89" spans="1:5" ht="21.75" customHeight="1" x14ac:dyDescent="0.2">
      <c r="A89" s="40" t="s">
        <v>48</v>
      </c>
      <c r="B89" s="15">
        <v>3937.5</v>
      </c>
      <c r="C89" s="39">
        <v>0</v>
      </c>
      <c r="D89" s="39">
        <v>2500</v>
      </c>
      <c r="E89" s="82">
        <f t="shared" si="9"/>
        <v>1437.5</v>
      </c>
    </row>
    <row r="90" spans="1:5" ht="21.75" customHeight="1" thickBot="1" x14ac:dyDescent="0.25">
      <c r="A90" s="31" t="s">
        <v>52</v>
      </c>
      <c r="B90" s="13">
        <v>2250</v>
      </c>
      <c r="C90" s="32">
        <v>0</v>
      </c>
      <c r="D90" s="32">
        <v>800</v>
      </c>
      <c r="E90" s="82">
        <f t="shared" si="9"/>
        <v>1450</v>
      </c>
    </row>
    <row r="91" spans="1:5" ht="21.75" customHeight="1" thickBot="1" x14ac:dyDescent="0.25">
      <c r="A91" s="27" t="s">
        <v>49</v>
      </c>
      <c r="B91" s="33">
        <f>SUM(B87:B90)</f>
        <v>27307.5</v>
      </c>
      <c r="C91" s="34">
        <f>SUM(C87:C90)</f>
        <v>0</v>
      </c>
      <c r="D91" s="34">
        <f>SUM(D87:D90)</f>
        <v>21800</v>
      </c>
      <c r="E91" s="34">
        <f>SUM(E87:E90)</f>
        <v>5507.5</v>
      </c>
    </row>
    <row r="92" spans="1:5" ht="21.75" customHeight="1" thickBot="1" x14ac:dyDescent="0.25">
      <c r="A92" s="5"/>
      <c r="B92" s="95"/>
      <c r="C92" s="95"/>
      <c r="D92" s="95"/>
      <c r="E92" s="95"/>
    </row>
    <row r="93" spans="1:5" ht="21.75" customHeight="1" thickBot="1" x14ac:dyDescent="0.25">
      <c r="A93" s="105" t="s">
        <v>56</v>
      </c>
      <c r="B93" s="106"/>
      <c r="C93" s="106"/>
      <c r="D93" s="107"/>
      <c r="E93" s="92"/>
    </row>
    <row r="94" spans="1:5" ht="21.75" customHeight="1" thickBot="1" x14ac:dyDescent="0.25">
      <c r="A94" s="3"/>
      <c r="B94" s="94"/>
      <c r="C94" s="94"/>
      <c r="D94" s="94"/>
      <c r="E94" s="94"/>
    </row>
    <row r="95" spans="1:5" ht="21.75" customHeight="1" thickBot="1" x14ac:dyDescent="0.3">
      <c r="A95" s="27" t="s">
        <v>39</v>
      </c>
      <c r="B95" s="87" t="s">
        <v>114</v>
      </c>
      <c r="C95" s="87" t="s">
        <v>120</v>
      </c>
      <c r="D95" s="87" t="s">
        <v>139</v>
      </c>
      <c r="E95" s="87" t="s">
        <v>138</v>
      </c>
    </row>
    <row r="96" spans="1:5" ht="21.75" customHeight="1" x14ac:dyDescent="0.2">
      <c r="A96" s="28" t="s">
        <v>25</v>
      </c>
      <c r="B96" s="29">
        <v>8800</v>
      </c>
      <c r="C96" s="30">
        <v>0</v>
      </c>
      <c r="D96" s="30">
        <v>6500</v>
      </c>
      <c r="E96" s="82">
        <f t="shared" ref="E96:E101" si="10">B96-D96</f>
        <v>2300</v>
      </c>
    </row>
    <row r="97" spans="1:5" ht="21.75" customHeight="1" x14ac:dyDescent="0.2">
      <c r="A97" s="31" t="s">
        <v>47</v>
      </c>
      <c r="B97" s="15">
        <v>8800</v>
      </c>
      <c r="C97" s="39">
        <v>0</v>
      </c>
      <c r="D97" s="39">
        <v>8000</v>
      </c>
      <c r="E97" s="82">
        <f t="shared" si="10"/>
        <v>800</v>
      </c>
    </row>
    <row r="98" spans="1:5" ht="21.75" customHeight="1" x14ac:dyDescent="0.2">
      <c r="A98" s="40" t="s">
        <v>48</v>
      </c>
      <c r="B98" s="15">
        <v>1935</v>
      </c>
      <c r="C98" s="39">
        <v>0</v>
      </c>
      <c r="D98" s="39">
        <v>2000</v>
      </c>
      <c r="E98" s="82">
        <f t="shared" si="10"/>
        <v>-65</v>
      </c>
    </row>
    <row r="99" spans="1:5" ht="21.75" customHeight="1" x14ac:dyDescent="0.2">
      <c r="A99" s="40" t="s">
        <v>32</v>
      </c>
      <c r="B99" s="15">
        <v>2850</v>
      </c>
      <c r="C99" s="39">
        <v>0</v>
      </c>
      <c r="D99" s="39">
        <v>6000</v>
      </c>
      <c r="E99" s="82">
        <f t="shared" si="10"/>
        <v>-3150</v>
      </c>
    </row>
    <row r="100" spans="1:5" ht="21.75" customHeight="1" x14ac:dyDescent="0.2">
      <c r="A100" s="40" t="s">
        <v>55</v>
      </c>
      <c r="B100" s="15">
        <v>1800</v>
      </c>
      <c r="C100" s="39">
        <v>0</v>
      </c>
      <c r="D100" s="39">
        <v>4000</v>
      </c>
      <c r="E100" s="82">
        <f t="shared" si="10"/>
        <v>-2200</v>
      </c>
    </row>
    <row r="101" spans="1:5" ht="21.75" customHeight="1" thickBot="1" x14ac:dyDescent="0.25">
      <c r="A101" s="31" t="s">
        <v>52</v>
      </c>
      <c r="B101" s="13">
        <v>500</v>
      </c>
      <c r="C101" s="32">
        <v>0</v>
      </c>
      <c r="D101" s="32">
        <v>500</v>
      </c>
      <c r="E101" s="82">
        <f t="shared" si="10"/>
        <v>0</v>
      </c>
    </row>
    <row r="102" spans="1:5" ht="21.75" customHeight="1" thickBot="1" x14ac:dyDescent="0.25">
      <c r="A102" s="27" t="s">
        <v>49</v>
      </c>
      <c r="B102" s="33">
        <f>SUM(B96:B101)</f>
        <v>24685</v>
      </c>
      <c r="C102" s="34">
        <f>SUM(C96:C101)</f>
        <v>0</v>
      </c>
      <c r="D102" s="34">
        <f>SUM(D96:D101)</f>
        <v>27000</v>
      </c>
      <c r="E102" s="34">
        <f>SUM(E96:E101)</f>
        <v>-2315</v>
      </c>
    </row>
    <row r="103" spans="1:5" ht="21.75" customHeight="1" thickBot="1" x14ac:dyDescent="0.25">
      <c r="A103" s="5"/>
      <c r="B103" s="95"/>
      <c r="C103" s="95"/>
      <c r="D103" s="95"/>
      <c r="E103" s="95"/>
    </row>
    <row r="104" spans="1:5" ht="21.75" customHeight="1" thickBot="1" x14ac:dyDescent="0.25">
      <c r="A104" s="105" t="s">
        <v>57</v>
      </c>
      <c r="B104" s="106"/>
      <c r="C104" s="106"/>
      <c r="D104" s="107"/>
      <c r="E104" s="92"/>
    </row>
    <row r="105" spans="1:5" ht="21.75" customHeight="1" thickBot="1" x14ac:dyDescent="0.25">
      <c r="A105" s="3"/>
      <c r="B105" s="94"/>
      <c r="C105" s="94"/>
      <c r="D105" s="94"/>
      <c r="E105" s="94"/>
    </row>
    <row r="106" spans="1:5" ht="21.75" customHeight="1" thickBot="1" x14ac:dyDescent="0.3">
      <c r="A106" s="27" t="s">
        <v>58</v>
      </c>
      <c r="B106" s="87" t="s">
        <v>114</v>
      </c>
      <c r="C106" s="87" t="s">
        <v>120</v>
      </c>
      <c r="D106" s="87" t="s">
        <v>139</v>
      </c>
      <c r="E106" s="87" t="s">
        <v>138</v>
      </c>
    </row>
    <row r="107" spans="1:5" ht="21.75" customHeight="1" x14ac:dyDescent="0.2">
      <c r="A107" s="28" t="s">
        <v>25</v>
      </c>
      <c r="B107" s="29">
        <v>7040</v>
      </c>
      <c r="C107" s="30">
        <v>0</v>
      </c>
      <c r="D107" s="30">
        <v>8000</v>
      </c>
      <c r="E107" s="82">
        <f t="shared" ref="E107:E110" si="11">B107-D107</f>
        <v>-960</v>
      </c>
    </row>
    <row r="108" spans="1:5" ht="21.75" customHeight="1" x14ac:dyDescent="0.2">
      <c r="A108" s="31" t="s">
        <v>47</v>
      </c>
      <c r="B108" s="15">
        <v>14080</v>
      </c>
      <c r="C108" s="39">
        <v>0</v>
      </c>
      <c r="D108" s="39">
        <v>12000</v>
      </c>
      <c r="E108" s="82">
        <f t="shared" si="11"/>
        <v>2080</v>
      </c>
    </row>
    <row r="109" spans="1:5" ht="21.75" customHeight="1" x14ac:dyDescent="0.2">
      <c r="A109" s="40" t="s">
        <v>48</v>
      </c>
      <c r="B109" s="15">
        <v>3937.5</v>
      </c>
      <c r="C109" s="39">
        <v>0</v>
      </c>
      <c r="D109" s="39">
        <v>3000</v>
      </c>
      <c r="E109" s="82">
        <f t="shared" si="11"/>
        <v>937.5</v>
      </c>
    </row>
    <row r="110" spans="1:5" ht="21.75" customHeight="1" thickBot="1" x14ac:dyDescent="0.25">
      <c r="A110" s="31" t="s">
        <v>52</v>
      </c>
      <c r="B110" s="13">
        <v>2250</v>
      </c>
      <c r="C110" s="32">
        <v>0</v>
      </c>
      <c r="D110" s="32">
        <v>800</v>
      </c>
      <c r="E110" s="82">
        <f t="shared" si="11"/>
        <v>1450</v>
      </c>
    </row>
    <row r="111" spans="1:5" ht="21.75" customHeight="1" thickBot="1" x14ac:dyDescent="0.25">
      <c r="A111" s="27" t="s">
        <v>49</v>
      </c>
      <c r="B111" s="33">
        <f>SUM(B107:B110)</f>
        <v>27307.5</v>
      </c>
      <c r="C111" s="34">
        <f>SUM(C107:C110)</f>
        <v>0</v>
      </c>
      <c r="D111" s="34">
        <f>SUM(D107:D110)</f>
        <v>23800</v>
      </c>
      <c r="E111" s="34">
        <f>SUM(E107:E110)</f>
        <v>3507.5</v>
      </c>
    </row>
    <row r="112" spans="1:5" ht="21.75" customHeight="1" thickBot="1" x14ac:dyDescent="0.25">
      <c r="A112" s="5"/>
      <c r="B112" s="95"/>
      <c r="C112" s="95"/>
      <c r="D112" s="95"/>
      <c r="E112" s="95"/>
    </row>
    <row r="113" spans="1:5" ht="21.75" customHeight="1" thickBot="1" x14ac:dyDescent="0.3">
      <c r="A113" s="27" t="s">
        <v>59</v>
      </c>
      <c r="B113" s="87" t="s">
        <v>114</v>
      </c>
      <c r="C113" s="87" t="s">
        <v>120</v>
      </c>
      <c r="D113" s="87" t="s">
        <v>139</v>
      </c>
      <c r="E113" s="87" t="s">
        <v>138</v>
      </c>
    </row>
    <row r="114" spans="1:5" ht="21.75" customHeight="1" x14ac:dyDescent="0.2">
      <c r="A114" s="28" t="s">
        <v>25</v>
      </c>
      <c r="B114" s="29">
        <v>7040</v>
      </c>
      <c r="C114" s="30">
        <v>0</v>
      </c>
      <c r="D114" s="30">
        <v>8000</v>
      </c>
      <c r="E114" s="82">
        <f t="shared" ref="E114:E117" si="12">B114-D114</f>
        <v>-960</v>
      </c>
    </row>
    <row r="115" spans="1:5" ht="21.75" customHeight="1" x14ac:dyDescent="0.2">
      <c r="A115" s="31" t="s">
        <v>47</v>
      </c>
      <c r="B115" s="15">
        <v>14080</v>
      </c>
      <c r="C115" s="39">
        <v>0</v>
      </c>
      <c r="D115" s="39">
        <v>12000</v>
      </c>
      <c r="E115" s="82">
        <f t="shared" si="12"/>
        <v>2080</v>
      </c>
    </row>
    <row r="116" spans="1:5" ht="21.75" customHeight="1" x14ac:dyDescent="0.2">
      <c r="A116" s="40" t="s">
        <v>48</v>
      </c>
      <c r="B116" s="15">
        <v>3937.5</v>
      </c>
      <c r="C116" s="39">
        <v>0</v>
      </c>
      <c r="D116" s="39">
        <v>3000</v>
      </c>
      <c r="E116" s="82">
        <f t="shared" si="12"/>
        <v>937.5</v>
      </c>
    </row>
    <row r="117" spans="1:5" ht="21.75" customHeight="1" thickBot="1" x14ac:dyDescent="0.25">
      <c r="A117" s="31" t="s">
        <v>52</v>
      </c>
      <c r="B117" s="13">
        <v>2250</v>
      </c>
      <c r="C117" s="32">
        <v>0</v>
      </c>
      <c r="D117" s="32">
        <v>800</v>
      </c>
      <c r="E117" s="82">
        <f t="shared" si="12"/>
        <v>1450</v>
      </c>
    </row>
    <row r="118" spans="1:5" ht="21.75" customHeight="1" thickBot="1" x14ac:dyDescent="0.25">
      <c r="A118" s="27" t="s">
        <v>49</v>
      </c>
      <c r="B118" s="33">
        <f>SUM(B114:B117)</f>
        <v>27307.5</v>
      </c>
      <c r="C118" s="34">
        <f>SUM(C114:C117)</f>
        <v>0</v>
      </c>
      <c r="D118" s="34">
        <f>SUM(D114:D117)</f>
        <v>23800</v>
      </c>
      <c r="E118" s="34">
        <f>SUM(E114:E117)</f>
        <v>3507.5</v>
      </c>
    </row>
    <row r="119" spans="1:5" ht="21.75" customHeight="1" thickBot="1" x14ac:dyDescent="0.25">
      <c r="A119" s="3"/>
      <c r="B119" s="41"/>
      <c r="C119" s="41"/>
      <c r="D119" s="41"/>
      <c r="E119" s="41"/>
    </row>
    <row r="120" spans="1:5" ht="21.75" customHeight="1" thickBot="1" x14ac:dyDescent="0.25">
      <c r="A120" s="105" t="s">
        <v>60</v>
      </c>
      <c r="B120" s="106"/>
      <c r="C120" s="106"/>
      <c r="D120" s="107"/>
      <c r="E120" s="92"/>
    </row>
    <row r="121" spans="1:5" ht="21.75" customHeight="1" thickBot="1" x14ac:dyDescent="0.25">
      <c r="A121" s="3"/>
      <c r="B121" s="94"/>
      <c r="C121" s="94"/>
      <c r="D121" s="94"/>
      <c r="E121" s="94"/>
    </row>
    <row r="122" spans="1:5" ht="21.75" customHeight="1" thickBot="1" x14ac:dyDescent="0.3">
      <c r="A122" s="27" t="s">
        <v>61</v>
      </c>
      <c r="B122" s="87" t="s">
        <v>114</v>
      </c>
      <c r="C122" s="87" t="s">
        <v>120</v>
      </c>
      <c r="D122" s="87" t="s">
        <v>139</v>
      </c>
      <c r="E122" s="87" t="s">
        <v>138</v>
      </c>
    </row>
    <row r="123" spans="1:5" ht="21.75" customHeight="1" x14ac:dyDescent="0.2">
      <c r="A123" s="28" t="s">
        <v>25</v>
      </c>
      <c r="B123" s="29">
        <v>1320</v>
      </c>
      <c r="C123" s="30">
        <v>0</v>
      </c>
      <c r="D123" s="30">
        <v>1600</v>
      </c>
      <c r="E123" s="82">
        <f t="shared" ref="E123:E125" si="13">B123-D123</f>
        <v>-280</v>
      </c>
    </row>
    <row r="124" spans="1:5" ht="21.75" customHeight="1" x14ac:dyDescent="0.2">
      <c r="A124" s="31" t="s">
        <v>47</v>
      </c>
      <c r="B124" s="15">
        <v>990</v>
      </c>
      <c r="C124" s="39">
        <v>0</v>
      </c>
      <c r="D124" s="39">
        <v>1300</v>
      </c>
      <c r="E124" s="82">
        <f t="shared" si="13"/>
        <v>-310</v>
      </c>
    </row>
    <row r="125" spans="1:5" ht="21.75" customHeight="1" thickBot="1" x14ac:dyDescent="0.25">
      <c r="A125" s="40" t="s">
        <v>48</v>
      </c>
      <c r="B125" s="15">
        <v>405</v>
      </c>
      <c r="C125" s="39">
        <v>0</v>
      </c>
      <c r="D125" s="39">
        <v>150</v>
      </c>
      <c r="E125" s="82">
        <f t="shared" si="13"/>
        <v>255</v>
      </c>
    </row>
    <row r="126" spans="1:5" ht="21.75" customHeight="1" thickBot="1" x14ac:dyDescent="0.25">
      <c r="A126" s="27" t="s">
        <v>49</v>
      </c>
      <c r="B126" s="33">
        <f>SUM(B123:B125)</f>
        <v>2715</v>
      </c>
      <c r="C126" s="34">
        <f>SUM(C123:C125)</f>
        <v>0</v>
      </c>
      <c r="D126" s="34">
        <f>SUM(D123:D125)</f>
        <v>3050</v>
      </c>
      <c r="E126" s="34">
        <f>SUM(E123:E125)</f>
        <v>-335</v>
      </c>
    </row>
    <row r="127" spans="1:5" ht="21.75" customHeight="1" thickBot="1" x14ac:dyDescent="0.25">
      <c r="A127" s="5"/>
      <c r="B127" s="95"/>
      <c r="C127" s="95"/>
      <c r="D127" s="95"/>
      <c r="E127" s="95"/>
    </row>
    <row r="128" spans="1:5" ht="21.75" customHeight="1" thickBot="1" x14ac:dyDescent="0.3">
      <c r="A128" s="27" t="s">
        <v>62</v>
      </c>
      <c r="B128" s="87" t="s">
        <v>114</v>
      </c>
      <c r="C128" s="87" t="s">
        <v>120</v>
      </c>
      <c r="D128" s="87" t="s">
        <v>139</v>
      </c>
      <c r="E128" s="87" t="s">
        <v>138</v>
      </c>
    </row>
    <row r="129" spans="1:5" ht="21.75" customHeight="1" x14ac:dyDescent="0.2">
      <c r="A129" s="28" t="s">
        <v>25</v>
      </c>
      <c r="B129" s="29">
        <v>1320</v>
      </c>
      <c r="C129" s="30">
        <v>0</v>
      </c>
      <c r="D129" s="30">
        <v>1600</v>
      </c>
      <c r="E129" s="82">
        <f t="shared" ref="E129:E131" si="14">B129-D129</f>
        <v>-280</v>
      </c>
    </row>
    <row r="130" spans="1:5" ht="21.75" customHeight="1" x14ac:dyDescent="0.2">
      <c r="A130" s="31" t="s">
        <v>47</v>
      </c>
      <c r="B130" s="15">
        <v>990</v>
      </c>
      <c r="C130" s="39">
        <v>0</v>
      </c>
      <c r="D130" s="39">
        <v>1300</v>
      </c>
      <c r="E130" s="82">
        <f t="shared" si="14"/>
        <v>-310</v>
      </c>
    </row>
    <row r="131" spans="1:5" ht="21.75" customHeight="1" thickBot="1" x14ac:dyDescent="0.25">
      <c r="A131" s="40" t="s">
        <v>48</v>
      </c>
      <c r="B131" s="15">
        <v>405</v>
      </c>
      <c r="C131" s="39">
        <v>0</v>
      </c>
      <c r="D131" s="39">
        <v>150</v>
      </c>
      <c r="E131" s="82">
        <f t="shared" si="14"/>
        <v>255</v>
      </c>
    </row>
    <row r="132" spans="1:5" ht="21.75" customHeight="1" thickBot="1" x14ac:dyDescent="0.25">
      <c r="A132" s="27" t="s">
        <v>49</v>
      </c>
      <c r="B132" s="33">
        <f>SUM(B129:B131)</f>
        <v>2715</v>
      </c>
      <c r="C132" s="34">
        <f>SUM(C129:C131)</f>
        <v>0</v>
      </c>
      <c r="D132" s="34">
        <f>SUM(D129:D131)</f>
        <v>3050</v>
      </c>
      <c r="E132" s="34">
        <f>SUM(E129:E131)</f>
        <v>-335</v>
      </c>
    </row>
    <row r="133" spans="1:5" ht="21.75" customHeight="1" thickBot="1" x14ac:dyDescent="0.25">
      <c r="A133" s="5"/>
      <c r="B133" s="95"/>
      <c r="C133" s="95"/>
      <c r="D133" s="95"/>
      <c r="E133" s="95"/>
    </row>
    <row r="134" spans="1:5" ht="21.75" customHeight="1" thickBot="1" x14ac:dyDescent="0.3">
      <c r="A134" s="27" t="s">
        <v>63</v>
      </c>
      <c r="B134" s="87" t="s">
        <v>114</v>
      </c>
      <c r="C134" s="87" t="s">
        <v>120</v>
      </c>
      <c r="D134" s="87" t="s">
        <v>139</v>
      </c>
      <c r="E134" s="87" t="s">
        <v>138</v>
      </c>
    </row>
    <row r="135" spans="1:5" ht="21.75" customHeight="1" x14ac:dyDescent="0.2">
      <c r="A135" s="28" t="s">
        <v>25</v>
      </c>
      <c r="B135" s="29">
        <v>1320</v>
      </c>
      <c r="C135" s="30">
        <v>0</v>
      </c>
      <c r="D135" s="30">
        <v>1600</v>
      </c>
      <c r="E135" s="82">
        <f t="shared" ref="E135:E137" si="15">B135-D135</f>
        <v>-280</v>
      </c>
    </row>
    <row r="136" spans="1:5" ht="21.75" customHeight="1" x14ac:dyDescent="0.2">
      <c r="A136" s="31" t="s">
        <v>47</v>
      </c>
      <c r="B136" s="15">
        <v>990</v>
      </c>
      <c r="C136" s="39">
        <v>0</v>
      </c>
      <c r="D136" s="39">
        <v>1300</v>
      </c>
      <c r="E136" s="82">
        <f t="shared" si="15"/>
        <v>-310</v>
      </c>
    </row>
    <row r="137" spans="1:5" ht="21.75" customHeight="1" thickBot="1" x14ac:dyDescent="0.25">
      <c r="A137" s="40" t="s">
        <v>48</v>
      </c>
      <c r="B137" s="15">
        <v>405</v>
      </c>
      <c r="C137" s="39">
        <v>0</v>
      </c>
      <c r="D137" s="39">
        <v>150</v>
      </c>
      <c r="E137" s="82">
        <f t="shared" si="15"/>
        <v>255</v>
      </c>
    </row>
    <row r="138" spans="1:5" ht="21.75" customHeight="1" thickBot="1" x14ac:dyDescent="0.25">
      <c r="A138" s="27" t="s">
        <v>49</v>
      </c>
      <c r="B138" s="33">
        <f>SUM(B135:B137)</f>
        <v>2715</v>
      </c>
      <c r="C138" s="34">
        <f>SUM(C135:C137)</f>
        <v>0</v>
      </c>
      <c r="D138" s="34">
        <f>SUM(D135:D137)</f>
        <v>3050</v>
      </c>
      <c r="E138" s="34">
        <f>SUM(E135:E137)</f>
        <v>-335</v>
      </c>
    </row>
    <row r="139" spans="1:5" ht="21.75" customHeight="1" thickBot="1" x14ac:dyDescent="0.25">
      <c r="A139" s="5"/>
      <c r="B139" s="95"/>
      <c r="C139" s="95"/>
      <c r="D139" s="95"/>
      <c r="E139" s="95"/>
    </row>
    <row r="140" spans="1:5" ht="21.75" customHeight="1" thickBot="1" x14ac:dyDescent="0.3">
      <c r="A140" s="27" t="s">
        <v>64</v>
      </c>
      <c r="B140" s="87" t="s">
        <v>114</v>
      </c>
      <c r="C140" s="87" t="s">
        <v>120</v>
      </c>
      <c r="D140" s="87" t="s">
        <v>139</v>
      </c>
      <c r="E140" s="87" t="s">
        <v>138</v>
      </c>
    </row>
    <row r="141" spans="1:5" ht="21.75" customHeight="1" x14ac:dyDescent="0.2">
      <c r="A141" s="28" t="s">
        <v>25</v>
      </c>
      <c r="B141" s="29">
        <v>1320</v>
      </c>
      <c r="C141" s="30">
        <v>0</v>
      </c>
      <c r="D141" s="30">
        <v>1600</v>
      </c>
      <c r="E141" s="82">
        <f t="shared" ref="E141:E143" si="16">B141-D141</f>
        <v>-280</v>
      </c>
    </row>
    <row r="142" spans="1:5" ht="21.75" customHeight="1" x14ac:dyDescent="0.2">
      <c r="A142" s="31" t="s">
        <v>47</v>
      </c>
      <c r="B142" s="15">
        <v>990</v>
      </c>
      <c r="C142" s="39">
        <v>0</v>
      </c>
      <c r="D142" s="39">
        <v>1300</v>
      </c>
      <c r="E142" s="82">
        <f t="shared" si="16"/>
        <v>-310</v>
      </c>
    </row>
    <row r="143" spans="1:5" ht="21.75" customHeight="1" thickBot="1" x14ac:dyDescent="0.25">
      <c r="A143" s="40" t="s">
        <v>48</v>
      </c>
      <c r="B143" s="15">
        <v>405</v>
      </c>
      <c r="C143" s="39">
        <v>0</v>
      </c>
      <c r="D143" s="39">
        <v>150</v>
      </c>
      <c r="E143" s="82">
        <f t="shared" si="16"/>
        <v>255</v>
      </c>
    </row>
    <row r="144" spans="1:5" ht="21.75" customHeight="1" thickBot="1" x14ac:dyDescent="0.25">
      <c r="A144" s="27" t="s">
        <v>49</v>
      </c>
      <c r="B144" s="33">
        <f>SUM(B141:B143)</f>
        <v>2715</v>
      </c>
      <c r="C144" s="34">
        <f>SUM(C141:C143)</f>
        <v>0</v>
      </c>
      <c r="D144" s="34">
        <f>SUM(D141:D143)</f>
        <v>3050</v>
      </c>
      <c r="E144" s="34">
        <f>SUM(E141:E143)</f>
        <v>-335</v>
      </c>
    </row>
    <row r="145" spans="1:5" ht="21.75" customHeight="1" thickBot="1" x14ac:dyDescent="0.25">
      <c r="A145" s="5"/>
      <c r="B145" s="95"/>
      <c r="C145" s="95"/>
      <c r="D145" s="95"/>
      <c r="E145" s="95"/>
    </row>
    <row r="146" spans="1:5" ht="21.75" customHeight="1" thickBot="1" x14ac:dyDescent="0.25">
      <c r="A146" s="105" t="s">
        <v>65</v>
      </c>
      <c r="B146" s="106"/>
      <c r="C146" s="106"/>
      <c r="D146" s="107"/>
      <c r="E146" s="92"/>
    </row>
    <row r="147" spans="1:5" ht="21.75" customHeight="1" thickBot="1" x14ac:dyDescent="0.25">
      <c r="A147" s="3"/>
      <c r="B147" s="94"/>
      <c r="C147" s="94"/>
      <c r="D147" s="94"/>
      <c r="E147" s="94"/>
    </row>
    <row r="148" spans="1:5" ht="21.75" customHeight="1" thickBot="1" x14ac:dyDescent="0.3">
      <c r="A148" s="27" t="s">
        <v>41</v>
      </c>
      <c r="B148" s="87" t="s">
        <v>114</v>
      </c>
      <c r="C148" s="87" t="s">
        <v>120</v>
      </c>
      <c r="D148" s="87" t="s">
        <v>139</v>
      </c>
      <c r="E148" s="87" t="s">
        <v>138</v>
      </c>
    </row>
    <row r="149" spans="1:5" ht="21.75" customHeight="1" x14ac:dyDescent="0.2">
      <c r="A149" s="28" t="s">
        <v>25</v>
      </c>
      <c r="B149" s="29">
        <v>6600</v>
      </c>
      <c r="C149" s="30">
        <v>0</v>
      </c>
      <c r="D149" s="30">
        <v>6500</v>
      </c>
      <c r="E149" s="82">
        <f t="shared" ref="E149:E152" si="17">B149-D149</f>
        <v>100</v>
      </c>
    </row>
    <row r="150" spans="1:5" ht="21.75" customHeight="1" x14ac:dyDescent="0.2">
      <c r="A150" s="31" t="s">
        <v>47</v>
      </c>
      <c r="B150" s="15">
        <v>13200</v>
      </c>
      <c r="C150" s="39">
        <v>0</v>
      </c>
      <c r="D150" s="39">
        <v>10500</v>
      </c>
      <c r="E150" s="82">
        <f t="shared" si="17"/>
        <v>2700</v>
      </c>
    </row>
    <row r="151" spans="1:5" ht="21.75" customHeight="1" x14ac:dyDescent="0.2">
      <c r="A151" s="40" t="s">
        <v>48</v>
      </c>
      <c r="B151" s="15">
        <v>4725</v>
      </c>
      <c r="C151" s="39">
        <v>0</v>
      </c>
      <c r="D151" s="39">
        <v>3500</v>
      </c>
      <c r="E151" s="82">
        <f t="shared" si="17"/>
        <v>1225</v>
      </c>
    </row>
    <row r="152" spans="1:5" ht="21.75" customHeight="1" thickBot="1" x14ac:dyDescent="0.25">
      <c r="A152" s="35" t="s">
        <v>52</v>
      </c>
      <c r="B152" s="36">
        <v>1200</v>
      </c>
      <c r="C152" s="37">
        <v>0</v>
      </c>
      <c r="D152" s="37">
        <v>400</v>
      </c>
      <c r="E152" s="82">
        <f t="shared" si="17"/>
        <v>800</v>
      </c>
    </row>
    <row r="153" spans="1:5" ht="21.75" customHeight="1" thickBot="1" x14ac:dyDescent="0.25">
      <c r="A153" s="27" t="s">
        <v>49</v>
      </c>
      <c r="B153" s="33">
        <f>SUM(B149:B152)</f>
        <v>25725</v>
      </c>
      <c r="C153" s="34">
        <f>SUM(C149:C152)</f>
        <v>0</v>
      </c>
      <c r="D153" s="34">
        <f>SUM(D149:D152)</f>
        <v>20900</v>
      </c>
      <c r="E153" s="34">
        <f>SUM(E149:E152)</f>
        <v>4825</v>
      </c>
    </row>
    <row r="154" spans="1:5" ht="21.75" customHeight="1" thickBot="1" x14ac:dyDescent="0.25">
      <c r="A154" s="5"/>
      <c r="B154" s="95"/>
      <c r="C154" s="95"/>
      <c r="D154" s="95"/>
      <c r="E154" s="95"/>
    </row>
    <row r="155" spans="1:5" ht="21.75" customHeight="1" thickBot="1" x14ac:dyDescent="0.25">
      <c r="A155" s="105" t="s">
        <v>66</v>
      </c>
      <c r="B155" s="106"/>
      <c r="C155" s="106"/>
      <c r="D155" s="107"/>
      <c r="E155" s="92"/>
    </row>
    <row r="156" spans="1:5" ht="21.75" customHeight="1" thickBot="1" x14ac:dyDescent="0.25">
      <c r="A156" s="3"/>
      <c r="B156" s="94"/>
      <c r="C156" s="94"/>
      <c r="D156" s="94"/>
      <c r="E156" s="94"/>
    </row>
    <row r="157" spans="1:5" ht="21.75" customHeight="1" thickBot="1" x14ac:dyDescent="0.3">
      <c r="A157" s="27" t="s">
        <v>10</v>
      </c>
      <c r="B157" s="87" t="s">
        <v>114</v>
      </c>
      <c r="C157" s="87" t="s">
        <v>120</v>
      </c>
      <c r="D157" s="87" t="s">
        <v>139</v>
      </c>
      <c r="E157" s="87" t="s">
        <v>138</v>
      </c>
    </row>
    <row r="158" spans="1:5" ht="21.75" customHeight="1" x14ac:dyDescent="0.2">
      <c r="A158" s="28" t="s">
        <v>25</v>
      </c>
      <c r="B158" s="29">
        <v>7480</v>
      </c>
      <c r="C158" s="30">
        <v>0</v>
      </c>
      <c r="D158" s="30">
        <v>2500</v>
      </c>
      <c r="E158" s="82">
        <f t="shared" ref="E158:E161" si="18">B158-D158</f>
        <v>4980</v>
      </c>
    </row>
    <row r="159" spans="1:5" ht="21.75" customHeight="1" x14ac:dyDescent="0.2">
      <c r="A159" s="31" t="s">
        <v>47</v>
      </c>
      <c r="B159" s="15">
        <v>7480</v>
      </c>
      <c r="C159" s="39">
        <v>0</v>
      </c>
      <c r="D159" s="39">
        <v>2000</v>
      </c>
      <c r="E159" s="82">
        <f t="shared" si="18"/>
        <v>5480</v>
      </c>
    </row>
    <row r="160" spans="1:5" ht="21.75" customHeight="1" x14ac:dyDescent="0.2">
      <c r="A160" s="40" t="s">
        <v>48</v>
      </c>
      <c r="B160" s="15">
        <v>2295</v>
      </c>
      <c r="C160" s="39">
        <v>0</v>
      </c>
      <c r="D160" s="39">
        <v>0</v>
      </c>
      <c r="E160" s="82">
        <f t="shared" si="18"/>
        <v>2295</v>
      </c>
    </row>
    <row r="161" spans="1:5" ht="21.75" customHeight="1" thickBot="1" x14ac:dyDescent="0.25">
      <c r="A161" s="35" t="s">
        <v>52</v>
      </c>
      <c r="B161" s="36">
        <v>1800</v>
      </c>
      <c r="C161" s="37">
        <v>0</v>
      </c>
      <c r="D161" s="37">
        <v>0</v>
      </c>
      <c r="E161" s="82">
        <f t="shared" si="18"/>
        <v>1800</v>
      </c>
    </row>
    <row r="162" spans="1:5" ht="21.75" customHeight="1" thickBot="1" x14ac:dyDescent="0.25">
      <c r="A162" s="27" t="s">
        <v>49</v>
      </c>
      <c r="B162" s="33">
        <f>SUM(B158:B161)</f>
        <v>19055</v>
      </c>
      <c r="C162" s="34">
        <f>SUM(C158:C161)</f>
        <v>0</v>
      </c>
      <c r="D162" s="34">
        <f>SUM(D158:D161)</f>
        <v>4500</v>
      </c>
      <c r="E162" s="34">
        <f>SUM(E158:E161)</f>
        <v>14555</v>
      </c>
    </row>
    <row r="163" spans="1:5" ht="21.75" customHeight="1" thickBot="1" x14ac:dyDescent="0.25">
      <c r="A163" s="5"/>
      <c r="B163" s="95"/>
      <c r="C163" s="95"/>
      <c r="D163" s="95"/>
      <c r="E163" s="95"/>
    </row>
    <row r="164" spans="1:5" ht="21.75" customHeight="1" thickBot="1" x14ac:dyDescent="0.25">
      <c r="A164" s="105" t="s">
        <v>67</v>
      </c>
      <c r="B164" s="106"/>
      <c r="C164" s="106"/>
      <c r="D164" s="107"/>
      <c r="E164" s="109"/>
    </row>
    <row r="165" spans="1:5" ht="21.75" customHeight="1" thickBot="1" x14ac:dyDescent="0.25">
      <c r="A165" s="3"/>
      <c r="B165" s="94"/>
      <c r="C165" s="94"/>
      <c r="D165" s="94"/>
      <c r="E165" s="94"/>
    </row>
    <row r="166" spans="1:5" ht="21.75" customHeight="1" thickBot="1" x14ac:dyDescent="0.3">
      <c r="A166" s="27" t="s">
        <v>40</v>
      </c>
      <c r="B166" s="87" t="s">
        <v>114</v>
      </c>
      <c r="C166" s="87" t="s">
        <v>120</v>
      </c>
      <c r="D166" s="87" t="s">
        <v>139</v>
      </c>
      <c r="E166" s="87" t="s">
        <v>138</v>
      </c>
    </row>
    <row r="167" spans="1:5" ht="21.75" customHeight="1" x14ac:dyDescent="0.2">
      <c r="A167" s="28" t="s">
        <v>25</v>
      </c>
      <c r="B167" s="29">
        <v>6600</v>
      </c>
      <c r="C167" s="30">
        <v>0</v>
      </c>
      <c r="D167" s="30">
        <v>7500</v>
      </c>
      <c r="E167" s="82">
        <f t="shared" ref="E167:E170" si="19">B167-D167</f>
        <v>-900</v>
      </c>
    </row>
    <row r="168" spans="1:5" ht="21.75" customHeight="1" x14ac:dyDescent="0.2">
      <c r="A168" s="31" t="s">
        <v>47</v>
      </c>
      <c r="B168" s="15">
        <v>6600</v>
      </c>
      <c r="C168" s="39">
        <v>0</v>
      </c>
      <c r="D168" s="39">
        <v>5000</v>
      </c>
      <c r="E168" s="82">
        <f t="shared" si="19"/>
        <v>1600</v>
      </c>
    </row>
    <row r="169" spans="1:5" ht="21.75" customHeight="1" x14ac:dyDescent="0.2">
      <c r="A169" s="40" t="s">
        <v>48</v>
      </c>
      <c r="B169" s="15">
        <v>1575</v>
      </c>
      <c r="C169" s="39">
        <v>0</v>
      </c>
      <c r="D169" s="39">
        <v>2000</v>
      </c>
      <c r="E169" s="82">
        <f t="shared" si="19"/>
        <v>-425</v>
      </c>
    </row>
    <row r="170" spans="1:5" ht="21.75" customHeight="1" thickBot="1" x14ac:dyDescent="0.25">
      <c r="A170" s="35" t="s">
        <v>52</v>
      </c>
      <c r="B170" s="36">
        <v>300</v>
      </c>
      <c r="C170" s="37">
        <v>0</v>
      </c>
      <c r="D170" s="37">
        <v>300</v>
      </c>
      <c r="E170" s="82">
        <f t="shared" si="19"/>
        <v>0</v>
      </c>
    </row>
    <row r="171" spans="1:5" ht="21.75" customHeight="1" thickBot="1" x14ac:dyDescent="0.25">
      <c r="A171" s="27" t="s">
        <v>49</v>
      </c>
      <c r="B171" s="33">
        <f>SUM(B167:B170)</f>
        <v>15075</v>
      </c>
      <c r="C171" s="34">
        <f>SUM(C167:C170)</f>
        <v>0</v>
      </c>
      <c r="D171" s="34">
        <f>SUM(D167:D170)</f>
        <v>14800</v>
      </c>
      <c r="E171" s="34">
        <f>SUM(E167:E170)</f>
        <v>275</v>
      </c>
    </row>
    <row r="172" spans="1:5" ht="21.75" customHeight="1" thickBot="1" x14ac:dyDescent="0.25">
      <c r="A172" s="3"/>
      <c r="B172" s="41"/>
      <c r="C172" s="41"/>
      <c r="D172" s="41"/>
      <c r="E172" s="41"/>
    </row>
    <row r="173" spans="1:5" ht="21.75" customHeight="1" thickBot="1" x14ac:dyDescent="0.3">
      <c r="A173" s="110" t="s">
        <v>100</v>
      </c>
      <c r="B173" s="107"/>
      <c r="C173" s="107"/>
      <c r="D173" s="107"/>
      <c r="E173" s="109"/>
    </row>
    <row r="174" spans="1:5" ht="21.75" customHeight="1" thickBot="1" x14ac:dyDescent="0.3">
      <c r="A174" s="45"/>
      <c r="B174" s="99"/>
      <c r="C174" s="100"/>
      <c r="D174" s="100"/>
      <c r="E174" s="100"/>
    </row>
    <row r="175" spans="1:5" ht="21.75" customHeight="1" thickBot="1" x14ac:dyDescent="0.25">
      <c r="A175" s="105" t="s">
        <v>112</v>
      </c>
      <c r="B175" s="106"/>
      <c r="C175" s="106"/>
      <c r="D175" s="107"/>
      <c r="E175" s="109"/>
    </row>
    <row r="176" spans="1:5" ht="21.75" customHeight="1" thickBot="1" x14ac:dyDescent="0.25">
      <c r="A176" s="3"/>
      <c r="B176" s="94"/>
      <c r="C176" s="94"/>
      <c r="D176" s="94"/>
      <c r="E176" s="94"/>
    </row>
    <row r="177" spans="1:5" ht="21.75" customHeight="1" thickBot="1" x14ac:dyDescent="0.3">
      <c r="A177" s="27" t="s">
        <v>108</v>
      </c>
      <c r="B177" s="87" t="s">
        <v>114</v>
      </c>
      <c r="C177" s="87" t="s">
        <v>120</v>
      </c>
      <c r="D177" s="87" t="s">
        <v>139</v>
      </c>
      <c r="E177" s="87" t="s">
        <v>138</v>
      </c>
    </row>
    <row r="178" spans="1:5" ht="21.75" customHeight="1" x14ac:dyDescent="0.2">
      <c r="A178" s="28" t="s">
        <v>25</v>
      </c>
      <c r="B178" s="29">
        <v>1320</v>
      </c>
      <c r="C178" s="30">
        <v>0</v>
      </c>
      <c r="D178" s="30">
        <v>1000</v>
      </c>
      <c r="E178" s="82">
        <f t="shared" ref="E178:E180" si="20">B178-D178</f>
        <v>320</v>
      </c>
    </row>
    <row r="179" spans="1:5" ht="21.75" customHeight="1" x14ac:dyDescent="0.2">
      <c r="A179" s="31" t="s">
        <v>47</v>
      </c>
      <c r="B179" s="15">
        <v>1320</v>
      </c>
      <c r="C179" s="39">
        <v>0</v>
      </c>
      <c r="D179" s="39">
        <v>800</v>
      </c>
      <c r="E179" s="82">
        <f t="shared" si="20"/>
        <v>520</v>
      </c>
    </row>
    <row r="180" spans="1:5" ht="21.75" customHeight="1" thickBot="1" x14ac:dyDescent="0.25">
      <c r="A180" s="40" t="s">
        <v>48</v>
      </c>
      <c r="B180" s="15">
        <v>315</v>
      </c>
      <c r="C180" s="39">
        <v>0</v>
      </c>
      <c r="D180" s="39">
        <v>200</v>
      </c>
      <c r="E180" s="82">
        <f t="shared" si="20"/>
        <v>115</v>
      </c>
    </row>
    <row r="181" spans="1:5" ht="21.75" customHeight="1" thickBot="1" x14ac:dyDescent="0.25">
      <c r="A181" s="27" t="s">
        <v>49</v>
      </c>
      <c r="B181" s="33">
        <f>SUM(B178:B180)</f>
        <v>2955</v>
      </c>
      <c r="C181" s="34">
        <f>SUM(C178:C180)</f>
        <v>0</v>
      </c>
      <c r="D181" s="34">
        <f>SUM(D178:D180)</f>
        <v>2000</v>
      </c>
      <c r="E181" s="34">
        <f>SUM(E178:E180)</f>
        <v>955</v>
      </c>
    </row>
    <row r="182" spans="1:5" ht="21.75" customHeight="1" thickBot="1" x14ac:dyDescent="0.25">
      <c r="A182" s="3"/>
      <c r="B182" s="41"/>
      <c r="C182" s="41"/>
      <c r="D182" s="41"/>
      <c r="E182" s="41"/>
    </row>
    <row r="183" spans="1:5" ht="21.75" customHeight="1" thickBot="1" x14ac:dyDescent="0.3">
      <c r="A183" s="27" t="s">
        <v>124</v>
      </c>
      <c r="B183" s="87" t="s">
        <v>114</v>
      </c>
      <c r="C183" s="87" t="s">
        <v>120</v>
      </c>
      <c r="D183" s="87" t="s">
        <v>139</v>
      </c>
      <c r="E183" s="87" t="s">
        <v>138</v>
      </c>
    </row>
    <row r="184" spans="1:5" ht="21.75" customHeight="1" x14ac:dyDescent="0.2">
      <c r="A184" s="28" t="s">
        <v>25</v>
      </c>
      <c r="B184" s="29">
        <v>1320</v>
      </c>
      <c r="C184" s="30">
        <v>0</v>
      </c>
      <c r="D184" s="30">
        <v>1000</v>
      </c>
      <c r="E184" s="82">
        <f t="shared" ref="E184:E186" si="21">B184-D184</f>
        <v>320</v>
      </c>
    </row>
    <row r="185" spans="1:5" ht="21.75" customHeight="1" x14ac:dyDescent="0.2">
      <c r="A185" s="31" t="s">
        <v>47</v>
      </c>
      <c r="B185" s="15">
        <v>1320</v>
      </c>
      <c r="C185" s="39">
        <v>0</v>
      </c>
      <c r="D185" s="39">
        <v>800</v>
      </c>
      <c r="E185" s="82">
        <f t="shared" si="21"/>
        <v>520</v>
      </c>
    </row>
    <row r="186" spans="1:5" ht="21.75" customHeight="1" thickBot="1" x14ac:dyDescent="0.25">
      <c r="A186" s="40" t="s">
        <v>48</v>
      </c>
      <c r="B186" s="15">
        <v>315</v>
      </c>
      <c r="C186" s="39">
        <v>0</v>
      </c>
      <c r="D186" s="39">
        <v>200</v>
      </c>
      <c r="E186" s="82">
        <f t="shared" si="21"/>
        <v>115</v>
      </c>
    </row>
    <row r="187" spans="1:5" ht="21.75" customHeight="1" thickBot="1" x14ac:dyDescent="0.25">
      <c r="A187" s="27" t="s">
        <v>49</v>
      </c>
      <c r="B187" s="33">
        <f>SUM(B184:B186)</f>
        <v>2955</v>
      </c>
      <c r="C187" s="34">
        <f>SUM(C184:C186)</f>
        <v>0</v>
      </c>
      <c r="D187" s="34">
        <f>SUM(D184:D186)</f>
        <v>2000</v>
      </c>
      <c r="E187" s="34">
        <f>SUM(E184:E186)</f>
        <v>955</v>
      </c>
    </row>
    <row r="188" spans="1:5" ht="21.75" customHeight="1" thickBot="1" x14ac:dyDescent="0.3">
      <c r="A188" s="45"/>
      <c r="B188" s="99"/>
      <c r="C188" s="100"/>
      <c r="D188" s="100"/>
      <c r="E188" s="100"/>
    </row>
    <row r="189" spans="1:5" ht="21.75" customHeight="1" thickBot="1" x14ac:dyDescent="0.25">
      <c r="A189" s="105" t="s">
        <v>125</v>
      </c>
      <c r="B189" s="106"/>
      <c r="C189" s="106"/>
      <c r="D189" s="107"/>
      <c r="E189" s="109"/>
    </row>
    <row r="190" spans="1:5" ht="21.75" customHeight="1" thickBot="1" x14ac:dyDescent="0.3">
      <c r="A190" s="45"/>
      <c r="B190" s="99"/>
      <c r="C190" s="100"/>
      <c r="D190" s="100"/>
      <c r="E190" s="100"/>
    </row>
    <row r="191" spans="1:5" ht="21.75" customHeight="1" thickBot="1" x14ac:dyDescent="0.3">
      <c r="A191" s="27" t="s">
        <v>126</v>
      </c>
      <c r="B191" s="87" t="s">
        <v>114</v>
      </c>
      <c r="C191" s="87" t="s">
        <v>120</v>
      </c>
      <c r="D191" s="87" t="s">
        <v>139</v>
      </c>
      <c r="E191" s="87" t="s">
        <v>138</v>
      </c>
    </row>
    <row r="192" spans="1:5" ht="21.75" customHeight="1" thickBot="1" x14ac:dyDescent="0.25">
      <c r="A192" s="40" t="s">
        <v>48</v>
      </c>
      <c r="B192" s="15">
        <v>1000</v>
      </c>
      <c r="C192" s="39">
        <v>0</v>
      </c>
      <c r="D192" s="39">
        <v>1000</v>
      </c>
      <c r="E192" s="82">
        <f t="shared" ref="E192" si="22">B192-D192</f>
        <v>0</v>
      </c>
    </row>
    <row r="193" spans="1:5" ht="21.75" customHeight="1" thickBot="1" x14ac:dyDescent="0.25">
      <c r="A193" s="27" t="s">
        <v>49</v>
      </c>
      <c r="B193" s="33">
        <f>SUM(B192:B192)</f>
        <v>1000</v>
      </c>
      <c r="C193" s="34">
        <f>SUM(C192:C192)</f>
        <v>0</v>
      </c>
      <c r="D193" s="34">
        <f>SUM(D192:D192)</f>
        <v>1000</v>
      </c>
      <c r="E193" s="34">
        <f>SUM(E192:E192)</f>
        <v>0</v>
      </c>
    </row>
    <row r="194" spans="1:5" ht="21.75" customHeight="1" thickBot="1" x14ac:dyDescent="0.3">
      <c r="A194" s="45"/>
      <c r="B194" s="99"/>
      <c r="C194" s="100"/>
      <c r="D194" s="100"/>
      <c r="E194" s="100"/>
    </row>
    <row r="195" spans="1:5" ht="21.75" customHeight="1" thickBot="1" x14ac:dyDescent="0.3">
      <c r="A195" s="110" t="s">
        <v>100</v>
      </c>
      <c r="B195" s="107"/>
      <c r="C195" s="107"/>
      <c r="D195" s="107"/>
      <c r="E195" s="109"/>
    </row>
    <row r="196" spans="1:5" ht="21.75" customHeight="1" thickBot="1" x14ac:dyDescent="0.3">
      <c r="A196" s="45"/>
      <c r="B196" s="99"/>
      <c r="C196" s="100"/>
      <c r="D196" s="100"/>
      <c r="E196" s="100"/>
    </row>
    <row r="197" spans="1:5" ht="21.75" customHeight="1" thickBot="1" x14ac:dyDescent="0.3">
      <c r="A197" s="43" t="s">
        <v>68</v>
      </c>
      <c r="B197" s="42">
        <f>B63+B68+B73+B84+B91+B102+B111+B118+B126+B132+B138+B144+B153+B162+B171+B181+B187+B193</f>
        <v>223300</v>
      </c>
      <c r="C197" s="42">
        <f t="shared" ref="C197:E197" si="23">C63+C68+C73+C84+C91+C102+C111+C118+C126+C132+C138+C144+C153+C162+C171+C181+C187+C193</f>
        <v>0</v>
      </c>
      <c r="D197" s="42">
        <f t="shared" si="23"/>
        <v>189400</v>
      </c>
      <c r="E197" s="42">
        <f t="shared" si="23"/>
        <v>33900</v>
      </c>
    </row>
    <row r="198" spans="1:5" ht="21.75" customHeight="1" thickBot="1" x14ac:dyDescent="0.25"/>
    <row r="199" spans="1:5" ht="21.75" customHeight="1" thickBot="1" x14ac:dyDescent="0.25">
      <c r="A199" s="105" t="s">
        <v>69</v>
      </c>
      <c r="B199" s="106"/>
      <c r="C199" s="106"/>
      <c r="D199" s="107"/>
      <c r="E199" s="109"/>
    </row>
    <row r="200" spans="1:5" ht="21.75" customHeight="1" thickBot="1" x14ac:dyDescent="0.25">
      <c r="A200" s="3"/>
      <c r="B200" s="94"/>
      <c r="C200" s="94"/>
      <c r="D200" s="94"/>
      <c r="E200" s="94"/>
    </row>
    <row r="201" spans="1:5" ht="21.75" customHeight="1" thickBot="1" x14ac:dyDescent="0.3">
      <c r="A201" s="27" t="s">
        <v>9</v>
      </c>
      <c r="B201" s="87" t="s">
        <v>114</v>
      </c>
      <c r="C201" s="87" t="s">
        <v>120</v>
      </c>
      <c r="D201" s="87" t="s">
        <v>139</v>
      </c>
      <c r="E201" s="87" t="s">
        <v>138</v>
      </c>
    </row>
    <row r="202" spans="1:5" ht="21.75" customHeight="1" thickBot="1" x14ac:dyDescent="0.25">
      <c r="A202" s="28" t="s">
        <v>109</v>
      </c>
      <c r="B202" s="29"/>
      <c r="C202" s="30"/>
      <c r="D202" s="30"/>
      <c r="E202" s="81"/>
    </row>
    <row r="203" spans="1:5" ht="21.75" customHeight="1" thickBot="1" x14ac:dyDescent="0.25">
      <c r="A203" s="79" t="s">
        <v>25</v>
      </c>
      <c r="B203" s="80">
        <v>22000</v>
      </c>
      <c r="C203" s="81">
        <v>0</v>
      </c>
      <c r="D203" s="81">
        <v>25000</v>
      </c>
      <c r="E203" s="85">
        <f t="shared" ref="E203:E208" si="24">B203-D203</f>
        <v>-3000</v>
      </c>
    </row>
    <row r="204" spans="1:5" ht="21.75" customHeight="1" thickBot="1" x14ac:dyDescent="0.25">
      <c r="A204" s="79" t="s">
        <v>47</v>
      </c>
      <c r="B204" s="80">
        <v>13000</v>
      </c>
      <c r="C204" s="81">
        <v>0</v>
      </c>
      <c r="D204" s="81">
        <v>22000</v>
      </c>
      <c r="E204" s="85">
        <f t="shared" si="24"/>
        <v>-9000</v>
      </c>
    </row>
    <row r="205" spans="1:5" ht="21.75" customHeight="1" thickBot="1" x14ac:dyDescent="0.25">
      <c r="A205" s="79" t="s">
        <v>48</v>
      </c>
      <c r="B205" s="80">
        <v>12500</v>
      </c>
      <c r="C205" s="81">
        <v>0</v>
      </c>
      <c r="D205" s="81">
        <v>19000</v>
      </c>
      <c r="E205" s="85">
        <f t="shared" si="24"/>
        <v>-6500</v>
      </c>
    </row>
    <row r="206" spans="1:5" ht="21.75" customHeight="1" thickBot="1" x14ac:dyDescent="0.25">
      <c r="A206" s="79" t="s">
        <v>115</v>
      </c>
      <c r="B206" s="80">
        <v>3750</v>
      </c>
      <c r="C206" s="81">
        <v>0</v>
      </c>
      <c r="D206" s="81">
        <v>6000</v>
      </c>
      <c r="E206" s="85">
        <f t="shared" si="24"/>
        <v>-2250</v>
      </c>
    </row>
    <row r="207" spans="1:5" ht="31.5" customHeight="1" thickBot="1" x14ac:dyDescent="0.25">
      <c r="A207" s="79" t="s">
        <v>116</v>
      </c>
      <c r="B207" s="80">
        <v>227850</v>
      </c>
      <c r="C207" s="81">
        <v>0</v>
      </c>
      <c r="D207" s="81">
        <v>176000</v>
      </c>
      <c r="E207" s="85">
        <f t="shared" si="24"/>
        <v>51850</v>
      </c>
    </row>
    <row r="208" spans="1:5" ht="21.75" customHeight="1" thickBot="1" x14ac:dyDescent="0.25">
      <c r="A208" s="79" t="s">
        <v>52</v>
      </c>
      <c r="B208" s="80">
        <v>3100</v>
      </c>
      <c r="C208" s="81">
        <v>0</v>
      </c>
      <c r="D208" s="81">
        <v>8000</v>
      </c>
      <c r="E208" s="85">
        <f t="shared" si="24"/>
        <v>-4900</v>
      </c>
    </row>
    <row r="209" spans="1:5" ht="21.75" customHeight="1" thickBot="1" x14ac:dyDescent="0.25">
      <c r="A209" s="27" t="s">
        <v>49</v>
      </c>
      <c r="B209" s="33">
        <f>SUM(B203:B208)</f>
        <v>282200</v>
      </c>
      <c r="C209" s="33">
        <f>SUM(C202:C208)</f>
        <v>0</v>
      </c>
      <c r="D209" s="33">
        <f>SUM(D202:D208)</f>
        <v>256000</v>
      </c>
      <c r="E209" s="33">
        <f>SUM(E202:E208)</f>
        <v>26200</v>
      </c>
    </row>
    <row r="210" spans="1:5" ht="21.75" customHeight="1" thickBot="1" x14ac:dyDescent="0.25">
      <c r="A210" s="3"/>
      <c r="B210" s="4"/>
      <c r="C210" s="4"/>
      <c r="D210" s="4"/>
      <c r="E210" s="4"/>
    </row>
    <row r="211" spans="1:5" ht="21.75" customHeight="1" thickBot="1" x14ac:dyDescent="0.3">
      <c r="A211" s="27" t="s">
        <v>70</v>
      </c>
      <c r="B211" s="87" t="s">
        <v>114</v>
      </c>
      <c r="C211" s="87" t="s">
        <v>120</v>
      </c>
      <c r="D211" s="87" t="s">
        <v>139</v>
      </c>
      <c r="E211" s="87" t="s">
        <v>138</v>
      </c>
    </row>
    <row r="212" spans="1:5" ht="21.75" customHeight="1" thickBot="1" x14ac:dyDescent="0.25">
      <c r="A212" s="28" t="s">
        <v>71</v>
      </c>
      <c r="B212" s="29">
        <v>37800</v>
      </c>
      <c r="C212" s="30">
        <v>0</v>
      </c>
      <c r="D212" s="30">
        <v>22000</v>
      </c>
      <c r="E212" s="82">
        <f t="shared" ref="E212" si="25">B212-D212</f>
        <v>15800</v>
      </c>
    </row>
    <row r="213" spans="1:5" ht="21.75" customHeight="1" thickBot="1" x14ac:dyDescent="0.25">
      <c r="A213" s="27" t="s">
        <v>49</v>
      </c>
      <c r="B213" s="33">
        <f>SUM(B212:B212)</f>
        <v>37800</v>
      </c>
      <c r="C213" s="34">
        <f>SUM(C212:C212)</f>
        <v>0</v>
      </c>
      <c r="D213" s="34">
        <f>SUM(D212:D212)</f>
        <v>22000</v>
      </c>
      <c r="E213" s="34">
        <f>SUM(E212:E212)</f>
        <v>15800</v>
      </c>
    </row>
    <row r="214" spans="1:5" ht="21.75" customHeight="1" thickBot="1" x14ac:dyDescent="0.25">
      <c r="A214" s="5"/>
      <c r="B214" s="95"/>
      <c r="C214" s="95"/>
      <c r="D214" s="95"/>
      <c r="E214" s="95"/>
    </row>
    <row r="215" spans="1:5" ht="21.75" customHeight="1" thickBot="1" x14ac:dyDescent="0.3">
      <c r="A215" s="27" t="s">
        <v>72</v>
      </c>
      <c r="B215" s="87" t="s">
        <v>114</v>
      </c>
      <c r="C215" s="87" t="s">
        <v>120</v>
      </c>
      <c r="D215" s="87" t="s">
        <v>139</v>
      </c>
      <c r="E215" s="87" t="s">
        <v>138</v>
      </c>
    </row>
    <row r="216" spans="1:5" ht="35.25" customHeight="1" thickBot="1" x14ac:dyDescent="0.25">
      <c r="A216" s="46" t="s">
        <v>123</v>
      </c>
      <c r="B216" s="38">
        <v>46500</v>
      </c>
      <c r="C216" s="47">
        <v>0</v>
      </c>
      <c r="D216" s="47">
        <v>70000</v>
      </c>
      <c r="E216" s="82">
        <f t="shared" ref="E216" si="26">B216-D216</f>
        <v>-23500</v>
      </c>
    </row>
    <row r="217" spans="1:5" ht="21.75" customHeight="1" thickBot="1" x14ac:dyDescent="0.25">
      <c r="A217" s="27" t="s">
        <v>49</v>
      </c>
      <c r="B217" s="33">
        <f>SUM(B216:B216)</f>
        <v>46500</v>
      </c>
      <c r="C217" s="34">
        <f>SUM(C216:C216)</f>
        <v>0</v>
      </c>
      <c r="D217" s="34">
        <f>SUM(D216:D216)</f>
        <v>70000</v>
      </c>
      <c r="E217" s="34">
        <f>SUM(E216:E216)</f>
        <v>-23500</v>
      </c>
    </row>
    <row r="218" spans="1:5" ht="21.75" customHeight="1" thickBot="1" x14ac:dyDescent="0.25">
      <c r="A218" s="5"/>
      <c r="B218" s="95"/>
      <c r="C218" s="95"/>
      <c r="D218" s="95"/>
      <c r="E218" s="95"/>
    </row>
    <row r="219" spans="1:5" ht="39" customHeight="1" thickBot="1" x14ac:dyDescent="0.3">
      <c r="A219" s="110" t="s">
        <v>100</v>
      </c>
      <c r="B219" s="107"/>
      <c r="C219" s="107"/>
      <c r="D219" s="107"/>
      <c r="E219" s="109"/>
    </row>
    <row r="220" spans="1:5" ht="21.75" customHeight="1" thickBot="1" x14ac:dyDescent="0.25">
      <c r="A220" s="5"/>
      <c r="B220" s="95"/>
      <c r="C220" s="95"/>
      <c r="D220" s="95"/>
      <c r="E220" s="95"/>
    </row>
    <row r="221" spans="1:5" ht="21.75" customHeight="1" thickBot="1" x14ac:dyDescent="0.25">
      <c r="A221" s="105" t="s">
        <v>73</v>
      </c>
      <c r="B221" s="106"/>
      <c r="C221" s="106"/>
      <c r="D221" s="107"/>
      <c r="E221" s="109"/>
    </row>
    <row r="222" spans="1:5" ht="21.75" customHeight="1" thickBot="1" x14ac:dyDescent="0.25">
      <c r="A222" s="3"/>
      <c r="B222" s="94"/>
      <c r="C222" s="94"/>
      <c r="D222" s="94"/>
      <c r="E222" s="94"/>
    </row>
    <row r="223" spans="1:5" ht="21.75" customHeight="1" thickBot="1" x14ac:dyDescent="0.3">
      <c r="A223" s="27"/>
      <c r="B223" s="87" t="s">
        <v>114</v>
      </c>
      <c r="C223" s="87" t="s">
        <v>120</v>
      </c>
      <c r="D223" s="87" t="s">
        <v>139</v>
      </c>
      <c r="E223" s="87" t="s">
        <v>138</v>
      </c>
    </row>
    <row r="224" spans="1:5" ht="21.75" customHeight="1" x14ac:dyDescent="0.2">
      <c r="A224" s="28" t="s">
        <v>74</v>
      </c>
      <c r="B224" s="29">
        <v>2000</v>
      </c>
      <c r="C224" s="30">
        <v>0</v>
      </c>
      <c r="D224" s="30">
        <v>0</v>
      </c>
      <c r="E224" s="82">
        <f t="shared" ref="E224:E230" si="27">B224-D224</f>
        <v>2000</v>
      </c>
    </row>
    <row r="225" spans="1:5" ht="21.75" customHeight="1" x14ac:dyDescent="0.2">
      <c r="A225" s="40" t="s">
        <v>118</v>
      </c>
      <c r="B225" s="15">
        <v>1600</v>
      </c>
      <c r="C225" s="39">
        <v>0</v>
      </c>
      <c r="D225" s="39">
        <v>0</v>
      </c>
      <c r="E225" s="82">
        <f t="shared" si="27"/>
        <v>1600</v>
      </c>
    </row>
    <row r="226" spans="1:5" ht="21.75" customHeight="1" x14ac:dyDescent="0.2">
      <c r="A226" s="40" t="s">
        <v>117</v>
      </c>
      <c r="B226" s="15">
        <v>2400</v>
      </c>
      <c r="C226" s="39">
        <v>0</v>
      </c>
      <c r="D226" s="39">
        <v>2400</v>
      </c>
      <c r="E226" s="82">
        <f t="shared" si="27"/>
        <v>0</v>
      </c>
    </row>
    <row r="227" spans="1:5" ht="21.75" customHeight="1" x14ac:dyDescent="0.2">
      <c r="A227" s="40" t="s">
        <v>119</v>
      </c>
      <c r="B227" s="15">
        <v>1600</v>
      </c>
      <c r="C227" s="39">
        <v>0</v>
      </c>
      <c r="D227" s="39">
        <v>0</v>
      </c>
      <c r="E227" s="82">
        <f t="shared" si="27"/>
        <v>1600</v>
      </c>
    </row>
    <row r="228" spans="1:5" ht="21.75" customHeight="1" x14ac:dyDescent="0.2">
      <c r="A228" s="40" t="s">
        <v>75</v>
      </c>
      <c r="B228" s="15">
        <v>1080</v>
      </c>
      <c r="C228" s="39">
        <v>0</v>
      </c>
      <c r="D228" s="39">
        <v>800</v>
      </c>
      <c r="E228" s="82">
        <f t="shared" si="27"/>
        <v>280</v>
      </c>
    </row>
    <row r="229" spans="1:5" ht="21.75" customHeight="1" x14ac:dyDescent="0.2">
      <c r="A229" s="40" t="s">
        <v>76</v>
      </c>
      <c r="B229" s="15">
        <v>2200</v>
      </c>
      <c r="C229" s="39">
        <v>0</v>
      </c>
      <c r="D229" s="39">
        <v>400</v>
      </c>
      <c r="E229" s="82">
        <f t="shared" si="27"/>
        <v>1800</v>
      </c>
    </row>
    <row r="230" spans="1:5" ht="21.75" customHeight="1" thickBot="1" x14ac:dyDescent="0.25">
      <c r="A230" s="35" t="s">
        <v>110</v>
      </c>
      <c r="B230" s="36">
        <v>5000</v>
      </c>
      <c r="C230" s="37">
        <v>0</v>
      </c>
      <c r="D230" s="37">
        <v>4500</v>
      </c>
      <c r="E230" s="82">
        <f t="shared" si="27"/>
        <v>500</v>
      </c>
    </row>
    <row r="231" spans="1:5" ht="21.75" customHeight="1" thickBot="1" x14ac:dyDescent="0.25">
      <c r="A231" s="27" t="s">
        <v>49</v>
      </c>
      <c r="B231" s="33">
        <f>SUM(B224:B230)</f>
        <v>15880</v>
      </c>
      <c r="C231" s="34">
        <f>SUM(C224:C230)</f>
        <v>0</v>
      </c>
      <c r="D231" s="34">
        <f>SUM(D224:D230)</f>
        <v>8100</v>
      </c>
      <c r="E231" s="34">
        <f>SUM(E224:E230)</f>
        <v>7780</v>
      </c>
    </row>
    <row r="232" spans="1:5" ht="21.75" customHeight="1" thickBot="1" x14ac:dyDescent="0.25">
      <c r="A232" s="5"/>
      <c r="B232" s="95"/>
      <c r="C232" s="95"/>
      <c r="D232" s="95"/>
      <c r="E232" s="95"/>
    </row>
    <row r="233" spans="1:5" ht="21.75" customHeight="1" thickBot="1" x14ac:dyDescent="0.3">
      <c r="A233" s="25" t="s">
        <v>77</v>
      </c>
      <c r="B233" s="26">
        <f>B209+B213+B217+B231</f>
        <v>382380</v>
      </c>
      <c r="C233" s="26">
        <f t="shared" ref="C233:E233" si="28">C209+C213+C217+C231</f>
        <v>0</v>
      </c>
      <c r="D233" s="26">
        <f t="shared" si="28"/>
        <v>356100</v>
      </c>
      <c r="E233" s="26">
        <f t="shared" si="28"/>
        <v>26280</v>
      </c>
    </row>
    <row r="234" spans="1:5" ht="21.75" customHeight="1" thickBot="1" x14ac:dyDescent="0.25">
      <c r="C234" s="95"/>
      <c r="D234" s="95"/>
      <c r="E234" s="95"/>
    </row>
    <row r="235" spans="1:5" ht="21.75" customHeight="1" thickBot="1" x14ac:dyDescent="0.3">
      <c r="A235" s="110" t="s">
        <v>100</v>
      </c>
      <c r="B235" s="107"/>
      <c r="C235" s="107"/>
      <c r="D235" s="107"/>
      <c r="E235" s="109"/>
    </row>
    <row r="236" spans="1:5" ht="21.75" customHeight="1" thickBot="1" x14ac:dyDescent="0.25"/>
    <row r="237" spans="1:5" ht="21.75" customHeight="1" thickBot="1" x14ac:dyDescent="0.25">
      <c r="A237" s="105" t="s">
        <v>78</v>
      </c>
      <c r="B237" s="111"/>
      <c r="C237" s="111"/>
      <c r="D237" s="107"/>
      <c r="E237" s="109"/>
    </row>
    <row r="238" spans="1:5" ht="21.75" customHeight="1" thickBot="1" x14ac:dyDescent="0.25">
      <c r="A238" s="3"/>
      <c r="B238" s="94"/>
      <c r="C238" s="94"/>
      <c r="D238" s="94"/>
      <c r="E238" s="94"/>
    </row>
    <row r="239" spans="1:5" ht="21.75" customHeight="1" thickBot="1" x14ac:dyDescent="0.3">
      <c r="A239" s="27"/>
      <c r="B239" s="87" t="s">
        <v>114</v>
      </c>
      <c r="C239" s="87" t="s">
        <v>120</v>
      </c>
      <c r="D239" s="87" t="s">
        <v>139</v>
      </c>
      <c r="E239" s="87" t="s">
        <v>138</v>
      </c>
    </row>
    <row r="240" spans="1:5" ht="21.75" customHeight="1" x14ac:dyDescent="0.2">
      <c r="A240" s="28" t="s">
        <v>79</v>
      </c>
      <c r="B240" s="29">
        <v>10000</v>
      </c>
      <c r="C240" s="30">
        <v>0</v>
      </c>
      <c r="D240" s="30">
        <v>5500</v>
      </c>
      <c r="E240" s="82">
        <f t="shared" ref="E240:E244" si="29">B240-D240</f>
        <v>4500</v>
      </c>
    </row>
    <row r="241" spans="1:5" ht="21.75" customHeight="1" x14ac:dyDescent="0.2">
      <c r="A241" s="40" t="s">
        <v>80</v>
      </c>
      <c r="B241" s="15">
        <v>4000</v>
      </c>
      <c r="C241" s="39">
        <v>0</v>
      </c>
      <c r="D241" s="39">
        <v>7000</v>
      </c>
      <c r="E241" s="82">
        <f t="shared" si="29"/>
        <v>-3000</v>
      </c>
    </row>
    <row r="242" spans="1:5" ht="21.75" customHeight="1" x14ac:dyDescent="0.2">
      <c r="A242" s="40" t="s">
        <v>11</v>
      </c>
      <c r="B242" s="15">
        <v>1000</v>
      </c>
      <c r="C242" s="39">
        <v>0</v>
      </c>
      <c r="D242" s="39">
        <v>0</v>
      </c>
      <c r="E242" s="82">
        <f t="shared" si="29"/>
        <v>1000</v>
      </c>
    </row>
    <row r="243" spans="1:5" ht="21.75" customHeight="1" x14ac:dyDescent="0.2">
      <c r="A243" s="40" t="s">
        <v>81</v>
      </c>
      <c r="B243" s="15">
        <v>4000</v>
      </c>
      <c r="C243" s="39">
        <v>0</v>
      </c>
      <c r="D243" s="39">
        <v>4000</v>
      </c>
      <c r="E243" s="82">
        <f t="shared" si="29"/>
        <v>0</v>
      </c>
    </row>
    <row r="244" spans="1:5" ht="21.75" customHeight="1" thickBot="1" x14ac:dyDescent="0.25">
      <c r="A244" s="40" t="s">
        <v>43</v>
      </c>
      <c r="B244" s="15">
        <v>4000</v>
      </c>
      <c r="C244" s="39">
        <v>0</v>
      </c>
      <c r="D244" s="39">
        <v>1500</v>
      </c>
      <c r="E244" s="82">
        <f t="shared" si="29"/>
        <v>2500</v>
      </c>
    </row>
    <row r="245" spans="1:5" ht="21.75" customHeight="1" thickBot="1" x14ac:dyDescent="0.25">
      <c r="A245" s="27" t="s">
        <v>49</v>
      </c>
      <c r="B245" s="33">
        <f>SUM(B240:B244)</f>
        <v>23000</v>
      </c>
      <c r="C245" s="34">
        <f>SUM(C240:C244)</f>
        <v>0</v>
      </c>
      <c r="D245" s="34">
        <f>SUM(D240:D244)</f>
        <v>18000</v>
      </c>
      <c r="E245" s="34">
        <f>SUM(E240:E244)</f>
        <v>5000</v>
      </c>
    </row>
    <row r="246" spans="1:5" ht="21.75" customHeight="1" thickBot="1" x14ac:dyDescent="0.25">
      <c r="A246" s="3"/>
      <c r="B246" s="4"/>
      <c r="C246" s="4"/>
      <c r="D246" s="4"/>
      <c r="E246" s="4"/>
    </row>
    <row r="247" spans="1:5" ht="21.75" customHeight="1" thickBot="1" x14ac:dyDescent="0.3">
      <c r="A247" s="25" t="s">
        <v>77</v>
      </c>
      <c r="B247" s="26">
        <f>B245</f>
        <v>23000</v>
      </c>
      <c r="C247" s="26">
        <f>C245</f>
        <v>0</v>
      </c>
      <c r="D247" s="26">
        <f>D245</f>
        <v>18000</v>
      </c>
      <c r="E247" s="26">
        <f>E245</f>
        <v>5000</v>
      </c>
    </row>
    <row r="248" spans="1:5" ht="21.75" customHeight="1" thickBot="1" x14ac:dyDescent="0.25">
      <c r="C248" s="95"/>
      <c r="D248" s="95"/>
      <c r="E248" s="95"/>
    </row>
    <row r="249" spans="1:5" ht="21.75" customHeight="1" thickBot="1" x14ac:dyDescent="0.3">
      <c r="A249" s="110" t="s">
        <v>100</v>
      </c>
      <c r="B249" s="107"/>
      <c r="C249" s="107"/>
      <c r="D249" s="107"/>
      <c r="E249" s="109"/>
    </row>
    <row r="250" spans="1:5" ht="21.75" customHeight="1" thickBot="1" x14ac:dyDescent="0.25"/>
    <row r="251" spans="1:5" ht="21.75" customHeight="1" thickBot="1" x14ac:dyDescent="0.25">
      <c r="A251" s="105" t="s">
        <v>82</v>
      </c>
      <c r="B251" s="106"/>
      <c r="C251" s="106"/>
      <c r="D251" s="107"/>
      <c r="E251" s="109"/>
    </row>
    <row r="252" spans="1:5" ht="21.75" customHeight="1" thickBot="1" x14ac:dyDescent="0.25">
      <c r="A252" s="3"/>
      <c r="B252" s="94"/>
      <c r="C252" s="94"/>
      <c r="D252" s="94"/>
      <c r="E252" s="94"/>
    </row>
    <row r="253" spans="1:5" ht="21.75" customHeight="1" thickBot="1" x14ac:dyDescent="0.3">
      <c r="A253" s="27"/>
      <c r="B253" s="87" t="s">
        <v>114</v>
      </c>
      <c r="C253" s="87" t="s">
        <v>120</v>
      </c>
      <c r="D253" s="87" t="s">
        <v>139</v>
      </c>
      <c r="E253" s="87" t="s">
        <v>138</v>
      </c>
    </row>
    <row r="254" spans="1:5" ht="21.75" customHeight="1" x14ac:dyDescent="0.2">
      <c r="A254" s="28" t="s">
        <v>83</v>
      </c>
      <c r="B254" s="29">
        <v>2200</v>
      </c>
      <c r="C254" s="30">
        <v>0</v>
      </c>
      <c r="D254" s="30">
        <v>2500</v>
      </c>
      <c r="E254" s="82">
        <f t="shared" ref="E254:E261" si="30">B254-D254</f>
        <v>-300</v>
      </c>
    </row>
    <row r="255" spans="1:5" ht="21.75" customHeight="1" x14ac:dyDescent="0.2">
      <c r="A255" s="40" t="s">
        <v>84</v>
      </c>
      <c r="B255" s="15">
        <v>0</v>
      </c>
      <c r="C255" s="39">
        <v>0</v>
      </c>
      <c r="D255" s="39">
        <v>250</v>
      </c>
      <c r="E255" s="82">
        <f t="shared" si="30"/>
        <v>-250</v>
      </c>
    </row>
    <row r="256" spans="1:5" ht="21.75" customHeight="1" x14ac:dyDescent="0.2">
      <c r="A256" s="40" t="s">
        <v>85</v>
      </c>
      <c r="B256" s="15">
        <v>0</v>
      </c>
      <c r="C256" s="39">
        <v>0</v>
      </c>
      <c r="D256" s="39">
        <v>650</v>
      </c>
      <c r="E256" s="82">
        <f t="shared" si="30"/>
        <v>-650</v>
      </c>
    </row>
    <row r="257" spans="1:5" ht="21.75" customHeight="1" x14ac:dyDescent="0.2">
      <c r="A257" s="40" t="s">
        <v>86</v>
      </c>
      <c r="B257" s="15">
        <v>2400</v>
      </c>
      <c r="C257" s="39">
        <v>0</v>
      </c>
      <c r="D257" s="39">
        <v>250</v>
      </c>
      <c r="E257" s="82">
        <f t="shared" si="30"/>
        <v>2150</v>
      </c>
    </row>
    <row r="258" spans="1:5" ht="21.75" customHeight="1" x14ac:dyDescent="0.2">
      <c r="A258" s="40" t="s">
        <v>87</v>
      </c>
      <c r="B258" s="15">
        <v>600</v>
      </c>
      <c r="C258" s="39">
        <v>0</v>
      </c>
      <c r="D258" s="39">
        <v>0</v>
      </c>
      <c r="E258" s="82">
        <f t="shared" si="30"/>
        <v>600</v>
      </c>
    </row>
    <row r="259" spans="1:5" ht="21.75" customHeight="1" x14ac:dyDescent="0.2">
      <c r="A259" s="40" t="s">
        <v>88</v>
      </c>
      <c r="B259" s="15">
        <v>700</v>
      </c>
      <c r="C259" s="39">
        <v>0</v>
      </c>
      <c r="D259" s="39">
        <v>550</v>
      </c>
      <c r="E259" s="82">
        <f t="shared" si="30"/>
        <v>150</v>
      </c>
    </row>
    <row r="260" spans="1:5" ht="21.75" customHeight="1" x14ac:dyDescent="0.2">
      <c r="A260" s="31" t="s">
        <v>89</v>
      </c>
      <c r="B260" s="13">
        <v>0</v>
      </c>
      <c r="C260" s="32">
        <v>0</v>
      </c>
      <c r="D260" s="32">
        <v>0</v>
      </c>
      <c r="E260" s="82">
        <f t="shared" si="30"/>
        <v>0</v>
      </c>
    </row>
    <row r="261" spans="1:5" ht="21.75" customHeight="1" thickBot="1" x14ac:dyDescent="0.25">
      <c r="A261" s="35" t="s">
        <v>90</v>
      </c>
      <c r="B261" s="36">
        <v>700</v>
      </c>
      <c r="C261" s="37">
        <v>0</v>
      </c>
      <c r="D261" s="37">
        <v>0</v>
      </c>
      <c r="E261" s="82">
        <f t="shared" si="30"/>
        <v>700</v>
      </c>
    </row>
    <row r="262" spans="1:5" ht="21.75" customHeight="1" thickBot="1" x14ac:dyDescent="0.25">
      <c r="A262" s="27" t="s">
        <v>49</v>
      </c>
      <c r="B262" s="33">
        <f>SUM(B254:B261)</f>
        <v>6600</v>
      </c>
      <c r="C262" s="34">
        <f>SUM(C254:C261)</f>
        <v>0</v>
      </c>
      <c r="D262" s="34">
        <f>SUM(D254:D261)</f>
        <v>4200</v>
      </c>
      <c r="E262" s="34">
        <f>SUM(E254:E261)</f>
        <v>2400</v>
      </c>
    </row>
    <row r="263" spans="1:5" ht="21.75" customHeight="1" thickBot="1" x14ac:dyDescent="0.25">
      <c r="A263" s="3"/>
      <c r="B263" s="4"/>
      <c r="C263" s="4"/>
      <c r="D263" s="4"/>
      <c r="E263" s="4"/>
    </row>
    <row r="264" spans="1:5" ht="21.75" customHeight="1" thickBot="1" x14ac:dyDescent="0.25">
      <c r="A264" s="105" t="s">
        <v>91</v>
      </c>
      <c r="B264" s="106"/>
      <c r="C264" s="106"/>
      <c r="D264" s="107"/>
      <c r="E264" s="109"/>
    </row>
    <row r="265" spans="1:5" ht="21.75" customHeight="1" thickBot="1" x14ac:dyDescent="0.25">
      <c r="A265" s="3"/>
      <c r="B265" s="94"/>
      <c r="C265" s="94"/>
      <c r="D265" s="94"/>
      <c r="E265" s="94"/>
    </row>
    <row r="266" spans="1:5" ht="21.75" customHeight="1" thickBot="1" x14ac:dyDescent="0.3">
      <c r="A266" s="27"/>
      <c r="B266" s="87" t="s">
        <v>114</v>
      </c>
      <c r="C266" s="87" t="s">
        <v>120</v>
      </c>
      <c r="D266" s="87" t="s">
        <v>139</v>
      </c>
      <c r="E266" s="87" t="s">
        <v>138</v>
      </c>
    </row>
    <row r="267" spans="1:5" ht="21.75" customHeight="1" thickBot="1" x14ac:dyDescent="0.25">
      <c r="A267" s="28" t="s">
        <v>92</v>
      </c>
      <c r="B267" s="29">
        <v>4000</v>
      </c>
      <c r="C267" s="30">
        <v>0</v>
      </c>
      <c r="D267" s="30">
        <v>5000</v>
      </c>
      <c r="E267" s="82">
        <f t="shared" ref="E267" si="31">B267-D267</f>
        <v>-1000</v>
      </c>
    </row>
    <row r="268" spans="1:5" ht="21.75" customHeight="1" thickBot="1" x14ac:dyDescent="0.25">
      <c r="A268" s="27" t="s">
        <v>49</v>
      </c>
      <c r="B268" s="33">
        <f>SUM(B267:B267)</f>
        <v>4000</v>
      </c>
      <c r="C268" s="34">
        <f>SUM(C267:C267)</f>
        <v>0</v>
      </c>
      <c r="D268" s="34">
        <f>SUM(D267:D267)</f>
        <v>5000</v>
      </c>
      <c r="E268" s="34">
        <f>SUM(E267:E267)</f>
        <v>-1000</v>
      </c>
    </row>
    <row r="269" spans="1:5" ht="21.75" customHeight="1" thickBot="1" x14ac:dyDescent="0.25">
      <c r="A269" s="3"/>
      <c r="B269" s="4"/>
      <c r="C269" s="4"/>
      <c r="D269" s="4"/>
      <c r="E269" s="4"/>
    </row>
    <row r="270" spans="1:5" ht="21.75" customHeight="1" thickBot="1" x14ac:dyDescent="0.25">
      <c r="A270" s="105" t="s">
        <v>93</v>
      </c>
      <c r="B270" s="106"/>
      <c r="C270" s="106"/>
      <c r="D270" s="107"/>
      <c r="E270" s="109"/>
    </row>
    <row r="271" spans="1:5" ht="21.75" customHeight="1" thickBot="1" x14ac:dyDescent="0.25">
      <c r="A271" s="3"/>
      <c r="B271" s="94"/>
      <c r="C271" s="94"/>
      <c r="D271" s="94"/>
      <c r="E271" s="94"/>
    </row>
    <row r="272" spans="1:5" ht="21.75" customHeight="1" thickBot="1" x14ac:dyDescent="0.3">
      <c r="A272" s="27"/>
      <c r="B272" s="87" t="s">
        <v>114</v>
      </c>
      <c r="C272" s="87" t="s">
        <v>120</v>
      </c>
      <c r="D272" s="87" t="s">
        <v>139</v>
      </c>
      <c r="E272" s="87" t="s">
        <v>138</v>
      </c>
    </row>
    <row r="273" spans="1:5" ht="21.75" customHeight="1" x14ac:dyDescent="0.2">
      <c r="A273" s="28" t="s">
        <v>94</v>
      </c>
      <c r="B273" s="29">
        <v>64200</v>
      </c>
      <c r="C273" s="30">
        <v>0</v>
      </c>
      <c r="D273" s="30">
        <v>56000</v>
      </c>
      <c r="E273" s="82">
        <f t="shared" ref="E273:E282" si="32">B273-D273</f>
        <v>8200</v>
      </c>
    </row>
    <row r="274" spans="1:5" ht="21.75" customHeight="1" x14ac:dyDescent="0.2">
      <c r="A274" s="40" t="s">
        <v>13</v>
      </c>
      <c r="B274" s="15">
        <v>2050</v>
      </c>
      <c r="C274" s="39">
        <v>0</v>
      </c>
      <c r="D274" s="39">
        <v>850</v>
      </c>
      <c r="E274" s="82">
        <f t="shared" si="32"/>
        <v>1200</v>
      </c>
    </row>
    <row r="275" spans="1:5" ht="21.75" customHeight="1" x14ac:dyDescent="0.2">
      <c r="A275" s="40" t="s">
        <v>95</v>
      </c>
      <c r="B275" s="15">
        <v>10000</v>
      </c>
      <c r="C275" s="39">
        <v>0</v>
      </c>
      <c r="D275" s="39">
        <v>8000</v>
      </c>
      <c r="E275" s="82">
        <f t="shared" si="32"/>
        <v>2000</v>
      </c>
    </row>
    <row r="276" spans="1:5" ht="21.75" customHeight="1" x14ac:dyDescent="0.2">
      <c r="A276" s="40" t="s">
        <v>14</v>
      </c>
      <c r="B276" s="15">
        <v>1600</v>
      </c>
      <c r="C276" s="39">
        <v>0</v>
      </c>
      <c r="D276" s="39">
        <v>1400</v>
      </c>
      <c r="E276" s="82">
        <f t="shared" si="32"/>
        <v>200</v>
      </c>
    </row>
    <row r="277" spans="1:5" ht="21.75" customHeight="1" x14ac:dyDescent="0.2">
      <c r="A277" s="40" t="s">
        <v>15</v>
      </c>
      <c r="B277" s="15">
        <v>2500</v>
      </c>
      <c r="C277" s="39">
        <v>0</v>
      </c>
      <c r="D277" s="39">
        <v>3500</v>
      </c>
      <c r="E277" s="82">
        <f t="shared" si="32"/>
        <v>-1000</v>
      </c>
    </row>
    <row r="278" spans="1:5" ht="21.75" customHeight="1" x14ac:dyDescent="0.2">
      <c r="A278" s="40" t="s">
        <v>96</v>
      </c>
      <c r="B278" s="15">
        <v>11500</v>
      </c>
      <c r="C278" s="39">
        <v>0</v>
      </c>
      <c r="D278" s="39">
        <v>8500</v>
      </c>
      <c r="E278" s="82">
        <f t="shared" si="32"/>
        <v>3000</v>
      </c>
    </row>
    <row r="279" spans="1:5" ht="21.75" customHeight="1" x14ac:dyDescent="0.2">
      <c r="A279" s="31" t="s">
        <v>16</v>
      </c>
      <c r="B279" s="13">
        <v>741.03</v>
      </c>
      <c r="C279" s="32">
        <v>0</v>
      </c>
      <c r="D279" s="32">
        <v>250</v>
      </c>
      <c r="E279" s="82">
        <f t="shared" si="32"/>
        <v>491.03</v>
      </c>
    </row>
    <row r="280" spans="1:5" ht="21.75" customHeight="1" x14ac:dyDescent="0.2">
      <c r="A280" s="44" t="s">
        <v>97</v>
      </c>
      <c r="B280" s="13">
        <v>14000</v>
      </c>
      <c r="C280" s="13">
        <v>0</v>
      </c>
      <c r="D280" s="13">
        <v>9500</v>
      </c>
      <c r="E280" s="82">
        <f t="shared" si="32"/>
        <v>4500</v>
      </c>
    </row>
    <row r="281" spans="1:5" ht="21.75" customHeight="1" x14ac:dyDescent="0.2">
      <c r="A281" s="44" t="s">
        <v>17</v>
      </c>
      <c r="B281" s="13">
        <v>4000</v>
      </c>
      <c r="C281" s="13">
        <v>0</v>
      </c>
      <c r="D281" s="13">
        <v>4500</v>
      </c>
      <c r="E281" s="82">
        <f t="shared" si="32"/>
        <v>-500</v>
      </c>
    </row>
    <row r="282" spans="1:5" ht="21.75" customHeight="1" thickBot="1" x14ac:dyDescent="0.25">
      <c r="A282" s="44" t="s">
        <v>98</v>
      </c>
      <c r="B282" s="13">
        <v>600</v>
      </c>
      <c r="C282" s="13">
        <v>0</v>
      </c>
      <c r="D282" s="13">
        <v>350</v>
      </c>
      <c r="E282" s="82">
        <f t="shared" si="32"/>
        <v>250</v>
      </c>
    </row>
    <row r="283" spans="1:5" ht="21.75" customHeight="1" thickBot="1" x14ac:dyDescent="0.25">
      <c r="A283" s="27" t="s">
        <v>49</v>
      </c>
      <c r="B283" s="33">
        <f>SUM(B273:B282)</f>
        <v>111191.03</v>
      </c>
      <c r="C283" s="34">
        <f>SUM(C273:C282)</f>
        <v>0</v>
      </c>
      <c r="D283" s="34">
        <f>SUM(D273:D282)</f>
        <v>92850</v>
      </c>
      <c r="E283" s="34">
        <f>SUM(E273:E282)</f>
        <v>18341.03</v>
      </c>
    </row>
    <row r="284" spans="1:5" ht="21.75" customHeight="1" thickBot="1" x14ac:dyDescent="0.25">
      <c r="A284" s="3"/>
      <c r="B284" s="4"/>
      <c r="C284" s="4"/>
      <c r="D284" s="4"/>
      <c r="E284" s="4"/>
    </row>
    <row r="285" spans="1:5" ht="21.75" customHeight="1" thickBot="1" x14ac:dyDescent="0.3">
      <c r="A285" s="25" t="s">
        <v>140</v>
      </c>
      <c r="B285" s="26">
        <f>B262+B268+B283+B247</f>
        <v>144791.03</v>
      </c>
      <c r="C285" s="26">
        <f t="shared" ref="C285:E285" si="33">C262+C268+C283+C247</f>
        <v>0</v>
      </c>
      <c r="D285" s="26">
        <f t="shared" si="33"/>
        <v>120050</v>
      </c>
      <c r="E285" s="26">
        <f t="shared" si="33"/>
        <v>24741.03</v>
      </c>
    </row>
    <row r="286" spans="1:5" ht="21.75" customHeight="1" thickBot="1" x14ac:dyDescent="0.25"/>
    <row r="287" spans="1:5" ht="21.75" customHeight="1" thickBot="1" x14ac:dyDescent="0.3">
      <c r="A287" s="25" t="s">
        <v>141</v>
      </c>
      <c r="B287" s="26">
        <f>B52+B197+B233+B285</f>
        <v>1246418.21</v>
      </c>
      <c r="C287" s="26">
        <f>C52+C197+C233+C285</f>
        <v>0</v>
      </c>
      <c r="D287" s="26">
        <f>D52+D197+D233+D285</f>
        <v>1244374.28</v>
      </c>
      <c r="E287" s="26">
        <f>E52+E197+E233+E285</f>
        <v>2043.929999999993</v>
      </c>
    </row>
    <row r="288" spans="1:5" ht="21.75" customHeight="1" thickBot="1" x14ac:dyDescent="0.25"/>
    <row r="289" spans="1:5" ht="21.75" customHeight="1" thickBot="1" x14ac:dyDescent="0.25">
      <c r="A289" s="105" t="s">
        <v>106</v>
      </c>
      <c r="B289" s="106"/>
      <c r="C289" s="106"/>
      <c r="D289" s="107"/>
      <c r="E289" s="109"/>
    </row>
    <row r="290" spans="1:5" ht="21.75" customHeight="1" thickBot="1" x14ac:dyDescent="0.25">
      <c r="A290" s="3"/>
      <c r="B290" s="94"/>
      <c r="C290" s="94"/>
      <c r="D290" s="94"/>
      <c r="E290" s="94"/>
    </row>
    <row r="291" spans="1:5" ht="21.75" customHeight="1" thickBot="1" x14ac:dyDescent="0.3">
      <c r="A291" s="27"/>
      <c r="B291" s="87" t="s">
        <v>114</v>
      </c>
      <c r="C291" s="87" t="s">
        <v>120</v>
      </c>
      <c r="D291" s="87" t="s">
        <v>139</v>
      </c>
      <c r="E291" s="87" t="s">
        <v>138</v>
      </c>
    </row>
    <row r="292" spans="1:5" ht="21.75" customHeight="1" x14ac:dyDescent="0.2">
      <c r="A292" s="28" t="s">
        <v>101</v>
      </c>
      <c r="B292" s="29">
        <v>22000</v>
      </c>
      <c r="C292" s="30">
        <v>0</v>
      </c>
      <c r="D292" s="30">
        <v>15700</v>
      </c>
      <c r="E292" s="82">
        <f t="shared" ref="E292:E301" si="34">B292-D292</f>
        <v>6300</v>
      </c>
    </row>
    <row r="293" spans="1:5" ht="21.75" customHeight="1" x14ac:dyDescent="0.2">
      <c r="A293" s="40" t="s">
        <v>8</v>
      </c>
      <c r="B293" s="15">
        <v>4500</v>
      </c>
      <c r="C293" s="39">
        <v>0</v>
      </c>
      <c r="D293" s="39">
        <v>0</v>
      </c>
      <c r="E293" s="82">
        <f t="shared" si="34"/>
        <v>4500</v>
      </c>
    </row>
    <row r="294" spans="1:5" ht="21.75" customHeight="1" x14ac:dyDescent="0.2">
      <c r="A294" s="40" t="s">
        <v>7</v>
      </c>
      <c r="B294" s="15">
        <v>3000</v>
      </c>
      <c r="C294" s="39">
        <v>0</v>
      </c>
      <c r="D294" s="39">
        <v>0</v>
      </c>
      <c r="E294" s="82">
        <f t="shared" si="34"/>
        <v>3000</v>
      </c>
    </row>
    <row r="295" spans="1:5" ht="21.75" customHeight="1" x14ac:dyDescent="0.2">
      <c r="A295" s="40" t="s">
        <v>102</v>
      </c>
      <c r="B295" s="15">
        <v>196700</v>
      </c>
      <c r="C295" s="39">
        <v>0</v>
      </c>
      <c r="D295" s="39">
        <v>230000</v>
      </c>
      <c r="E295" s="82">
        <f t="shared" si="34"/>
        <v>-33300</v>
      </c>
    </row>
    <row r="296" spans="1:5" ht="21.75" customHeight="1" x14ac:dyDescent="0.2">
      <c r="A296" s="31" t="s">
        <v>74</v>
      </c>
      <c r="B296" s="13">
        <v>2000</v>
      </c>
      <c r="C296" s="32">
        <v>0</v>
      </c>
      <c r="D296" s="32">
        <v>0</v>
      </c>
      <c r="E296" s="82">
        <f t="shared" si="34"/>
        <v>2000</v>
      </c>
    </row>
    <row r="297" spans="1:5" ht="21.75" customHeight="1" x14ac:dyDescent="0.2">
      <c r="A297" s="31" t="s">
        <v>103</v>
      </c>
      <c r="B297" s="13">
        <v>4200</v>
      </c>
      <c r="C297" s="32">
        <v>0</v>
      </c>
      <c r="D297" s="32">
        <v>1000</v>
      </c>
      <c r="E297" s="82">
        <f t="shared" si="34"/>
        <v>3200</v>
      </c>
    </row>
    <row r="298" spans="1:5" ht="21.75" customHeight="1" x14ac:dyDescent="0.2">
      <c r="A298" s="31" t="s">
        <v>104</v>
      </c>
      <c r="B298" s="13">
        <v>7000</v>
      </c>
      <c r="C298" s="32">
        <v>0</v>
      </c>
      <c r="D298" s="32">
        <v>2500</v>
      </c>
      <c r="E298" s="82">
        <f t="shared" si="34"/>
        <v>4500</v>
      </c>
    </row>
    <row r="299" spans="1:5" ht="21.75" customHeight="1" x14ac:dyDescent="0.2">
      <c r="A299" s="31" t="s">
        <v>105</v>
      </c>
      <c r="B299" s="13">
        <v>2300</v>
      </c>
      <c r="C299" s="32">
        <v>0</v>
      </c>
      <c r="D299" s="32">
        <v>0</v>
      </c>
      <c r="E299" s="82">
        <f t="shared" si="34"/>
        <v>2300</v>
      </c>
    </row>
    <row r="300" spans="1:5" ht="21.75" customHeight="1" x14ac:dyDescent="0.2">
      <c r="A300" s="31" t="s">
        <v>111</v>
      </c>
      <c r="B300" s="13">
        <v>5000</v>
      </c>
      <c r="C300" s="32">
        <v>0</v>
      </c>
      <c r="D300" s="32">
        <v>0</v>
      </c>
      <c r="E300" s="82">
        <f t="shared" si="34"/>
        <v>5000</v>
      </c>
    </row>
    <row r="301" spans="1:5" ht="21.75" customHeight="1" thickBot="1" x14ac:dyDescent="0.25">
      <c r="A301" s="31" t="s">
        <v>42</v>
      </c>
      <c r="B301" s="13">
        <v>2500</v>
      </c>
      <c r="C301" s="32">
        <v>0</v>
      </c>
      <c r="D301" s="32">
        <v>0</v>
      </c>
      <c r="E301" s="82">
        <f t="shared" si="34"/>
        <v>2500</v>
      </c>
    </row>
    <row r="302" spans="1:5" ht="21.75" customHeight="1" thickBot="1" x14ac:dyDescent="0.25">
      <c r="A302" s="27" t="s">
        <v>49</v>
      </c>
      <c r="B302" s="33">
        <f>SUM(B292:B301)</f>
        <v>249200</v>
      </c>
      <c r="C302" s="34">
        <f>SUM(C292:C301)</f>
        <v>0</v>
      </c>
      <c r="D302" s="34">
        <f>SUM(D292:D301)</f>
        <v>249200</v>
      </c>
      <c r="E302" s="34">
        <f>SUM(E292:E301)</f>
        <v>0</v>
      </c>
    </row>
    <row r="303" spans="1:5" ht="21.75" customHeight="1" x14ac:dyDescent="0.2"/>
  </sheetData>
  <mergeCells count="27">
    <mergeCell ref="A270:E270"/>
    <mergeCell ref="A289:E289"/>
    <mergeCell ref="A173:E173"/>
    <mergeCell ref="A235:E235"/>
    <mergeCell ref="A237:E237"/>
    <mergeCell ref="A249:E249"/>
    <mergeCell ref="A251:E251"/>
    <mergeCell ref="A264:E264"/>
    <mergeCell ref="A219:E219"/>
    <mergeCell ref="A221:E221"/>
    <mergeCell ref="A164:E164"/>
    <mergeCell ref="A175:E175"/>
    <mergeCell ref="A189:E189"/>
    <mergeCell ref="A195:E195"/>
    <mergeCell ref="A199:E199"/>
    <mergeCell ref="A1:C1"/>
    <mergeCell ref="A2:C2"/>
    <mergeCell ref="A155:D155"/>
    <mergeCell ref="A146:D146"/>
    <mergeCell ref="A120:D120"/>
    <mergeCell ref="A104:D104"/>
    <mergeCell ref="A93:D93"/>
    <mergeCell ref="A77:D77"/>
    <mergeCell ref="A58:D58"/>
    <mergeCell ref="A56:D56"/>
    <mergeCell ref="A29:E29"/>
    <mergeCell ref="A54:E54"/>
  </mergeCells>
  <phoneticPr fontId="7" type="noConversion"/>
  <pageMargins left="0.55118110236220474" right="0.27559055118110237" top="0.98425196850393704" bottom="0.98425196850393704" header="0.51181102362204722" footer="0.51181102362204722"/>
  <pageSetup paperSize="9" scale="66" orientation="portrait" r:id="rId1"/>
  <headerFooter alignWithMargins="0">
    <oddHeader>&amp;L&amp;D&amp;R&amp;F</oddHeader>
    <oddFooter>&amp;R&amp;P of &amp;N</oddFooter>
  </headerFooter>
  <rowBreaks count="8" manualBreakCount="8">
    <brk id="28" max="16383" man="1"/>
    <brk id="55" max="16383" man="1"/>
    <brk id="103" max="16383" man="1"/>
    <brk id="145" max="16383" man="1"/>
    <brk id="174" max="16383" man="1"/>
    <brk id="198" max="16383" man="1"/>
    <brk id="236" max="16383" man="1"/>
    <brk id="2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Sigrid Dahmen</cp:lastModifiedBy>
  <cp:lastPrinted>2015-08-27T11:43:11Z</cp:lastPrinted>
  <dcterms:created xsi:type="dcterms:W3CDTF">2008-07-10T11:46:21Z</dcterms:created>
  <dcterms:modified xsi:type="dcterms:W3CDTF">2015-10-02T06:58:55Z</dcterms:modified>
</cp:coreProperties>
</file>