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APN\8. Statutory\Bodies\Executive Committee\AGENDA &amp; DOCS\2015\"/>
    </mc:Choice>
  </mc:AlternateContent>
  <bookViews>
    <workbookView xWindow="480" yWindow="45" windowWidth="15195" windowHeight="11505"/>
  </bookViews>
  <sheets>
    <sheet name="Overview" sheetId="1" r:id="rId1"/>
  </sheets>
  <calcPr calcId="152511"/>
</workbook>
</file>

<file path=xl/calcChain.xml><?xml version="1.0" encoding="utf-8"?>
<calcChain xmlns="http://schemas.openxmlformats.org/spreadsheetml/2006/main">
  <c r="C20" i="1" l="1"/>
  <c r="C261" i="1"/>
  <c r="C23" i="1" l="1"/>
  <c r="C18" i="1"/>
  <c r="C13" i="1"/>
  <c r="C12" i="1"/>
  <c r="B20" i="1"/>
  <c r="B18" i="1"/>
  <c r="B23" i="1"/>
  <c r="B13" i="1"/>
  <c r="B12" i="1"/>
  <c r="C24" i="1" l="1"/>
  <c r="B25" i="1"/>
  <c r="B24" i="1"/>
  <c r="C17" i="1"/>
  <c r="C19" i="1"/>
  <c r="B19" i="1"/>
  <c r="C10" i="1"/>
  <c r="B10" i="1"/>
  <c r="B6" i="1"/>
  <c r="C355" i="1"/>
  <c r="B355" i="1"/>
  <c r="C337" i="1"/>
  <c r="C26" i="1" s="1"/>
  <c r="B337" i="1"/>
  <c r="B26" i="1" s="1"/>
  <c r="C322" i="1"/>
  <c r="C25" i="1" s="1"/>
  <c r="B322" i="1"/>
  <c r="C316" i="1"/>
  <c r="C22" i="1" s="1"/>
  <c r="B316" i="1"/>
  <c r="B22" i="1" s="1"/>
  <c r="C299" i="1"/>
  <c r="C301" i="1" s="1"/>
  <c r="B299" i="1"/>
  <c r="B301" i="1" s="1"/>
  <c r="C285" i="1"/>
  <c r="B285" i="1"/>
  <c r="C270" i="1"/>
  <c r="B270" i="1"/>
  <c r="C265" i="1"/>
  <c r="C16" i="1" s="1"/>
  <c r="B265" i="1"/>
  <c r="B16" i="1" s="1"/>
  <c r="B261" i="1"/>
  <c r="C244" i="1"/>
  <c r="B244" i="1"/>
  <c r="C238" i="1"/>
  <c r="B238" i="1"/>
  <c r="C228" i="1"/>
  <c r="B228" i="1"/>
  <c r="C219" i="1"/>
  <c r="B219" i="1"/>
  <c r="C210" i="1"/>
  <c r="B210" i="1"/>
  <c r="C203" i="1"/>
  <c r="B203" i="1"/>
  <c r="C192" i="1"/>
  <c r="B192" i="1"/>
  <c r="C186" i="1"/>
  <c r="B186" i="1"/>
  <c r="C180" i="1"/>
  <c r="B180" i="1"/>
  <c r="C174" i="1"/>
  <c r="B174" i="1"/>
  <c r="C168" i="1"/>
  <c r="B168" i="1"/>
  <c r="C162" i="1"/>
  <c r="B162" i="1"/>
  <c r="C152" i="1"/>
  <c r="B152" i="1"/>
  <c r="C145" i="1"/>
  <c r="B145" i="1"/>
  <c r="C138" i="1"/>
  <c r="B138" i="1"/>
  <c r="C127" i="1"/>
  <c r="B127" i="1"/>
  <c r="C118" i="1"/>
  <c r="B113" i="1"/>
  <c r="B118" i="1" s="1"/>
  <c r="C105" i="1"/>
  <c r="B105" i="1"/>
  <c r="C96" i="1"/>
  <c r="B96" i="1"/>
  <c r="C87" i="1"/>
  <c r="B87" i="1"/>
  <c r="C74" i="1"/>
  <c r="B74" i="1"/>
  <c r="C69" i="1"/>
  <c r="B69" i="1"/>
  <c r="C64" i="1"/>
  <c r="B64" i="1"/>
  <c r="B249" i="1" s="1"/>
  <c r="C48" i="1"/>
  <c r="C8" i="1" s="1"/>
  <c r="B48" i="1"/>
  <c r="B8" i="1" s="1"/>
  <c r="C43" i="1"/>
  <c r="C7" i="1" s="1"/>
  <c r="B43" i="1"/>
  <c r="B7" i="1" s="1"/>
  <c r="C34" i="1"/>
  <c r="B34" i="1"/>
  <c r="C249" i="1" l="1"/>
  <c r="C15" i="1"/>
  <c r="B15" i="1"/>
  <c r="C53" i="1"/>
  <c r="C287" i="1"/>
  <c r="C339" i="1"/>
  <c r="B339" i="1"/>
  <c r="B53" i="1"/>
  <c r="B287" i="1"/>
  <c r="C6" i="1"/>
  <c r="B17" i="1" l="1"/>
  <c r="C5" i="1" l="1"/>
  <c r="B5" i="1"/>
  <c r="B21" i="1"/>
  <c r="C11" i="1"/>
  <c r="B14" i="1"/>
  <c r="B11" i="1"/>
  <c r="C14" i="1" l="1"/>
  <c r="C21" i="1"/>
  <c r="B27" i="1"/>
  <c r="C27" i="1" l="1"/>
</calcChain>
</file>

<file path=xl/sharedStrings.xml><?xml version="1.0" encoding="utf-8"?>
<sst xmlns="http://schemas.openxmlformats.org/spreadsheetml/2006/main" count="422" uniqueCount="184">
  <si>
    <t>Name</t>
  </si>
  <si>
    <t>Management</t>
  </si>
  <si>
    <t>Total cost Management</t>
  </si>
  <si>
    <t>Administration</t>
  </si>
  <si>
    <t>Secretarial costs</t>
  </si>
  <si>
    <t>Other staff</t>
  </si>
  <si>
    <t>TOTAL STAFF COST</t>
  </si>
  <si>
    <t>Type of Event</t>
  </si>
  <si>
    <t>Location</t>
  </si>
  <si>
    <t>Provisional dates</t>
  </si>
  <si>
    <t>Executive Committee</t>
  </si>
  <si>
    <t>General Assembly</t>
  </si>
  <si>
    <t>PPOV</t>
  </si>
  <si>
    <t>Missions Staff</t>
  </si>
  <si>
    <t>REP</t>
  </si>
  <si>
    <t>All over</t>
  </si>
  <si>
    <t>Enlargement travels</t>
  </si>
  <si>
    <t>Mailings</t>
  </si>
  <si>
    <t>Hire of interpreting booths</t>
  </si>
  <si>
    <t>Photocopies</t>
  </si>
  <si>
    <t>Electricity</t>
  </si>
  <si>
    <t>Cleaning</t>
  </si>
  <si>
    <t>Postage</t>
  </si>
  <si>
    <t>Insurances</t>
  </si>
  <si>
    <t>Hire of rooms</t>
  </si>
  <si>
    <t>Audits</t>
  </si>
  <si>
    <t>Heading 1 Staff =</t>
  </si>
  <si>
    <t xml:space="preserve">Administration </t>
  </si>
  <si>
    <t>Accounting</t>
  </si>
  <si>
    <t>Heading 2 Travel</t>
  </si>
  <si>
    <t>Travel</t>
  </si>
  <si>
    <t>Accomodation and subsistence cost</t>
  </si>
  <si>
    <t>Heading 3 Services =</t>
  </si>
  <si>
    <t>Information and dissemination cost</t>
  </si>
  <si>
    <t>Translations costs</t>
  </si>
  <si>
    <t>Specific project evaluation</t>
  </si>
  <si>
    <t>Reproductions and publications</t>
  </si>
  <si>
    <t>Interpretation</t>
  </si>
  <si>
    <t>Other services</t>
  </si>
  <si>
    <t>Heading 4 Administration =</t>
  </si>
  <si>
    <t>Rent of equipment or depreciation of new equipment</t>
  </si>
  <si>
    <t>Other administrative costs</t>
  </si>
  <si>
    <t>Brussels</t>
  </si>
  <si>
    <t>ENLARGEMENT</t>
  </si>
  <si>
    <t>Budgeted</t>
  </si>
  <si>
    <t>Stagiaire (15 days)</t>
  </si>
  <si>
    <t>Total cost Administration</t>
  </si>
  <si>
    <t>Total Secretarial costs</t>
  </si>
  <si>
    <t>GA</t>
  </si>
  <si>
    <t>PPOV 1</t>
  </si>
  <si>
    <t>CB 1</t>
  </si>
  <si>
    <t>Capacity Building</t>
  </si>
  <si>
    <t>May</t>
  </si>
  <si>
    <t>March</t>
  </si>
  <si>
    <t>June</t>
  </si>
  <si>
    <t>October</t>
  </si>
  <si>
    <t>Task Force 6</t>
  </si>
  <si>
    <t>December</t>
  </si>
  <si>
    <t>January</t>
  </si>
  <si>
    <t>April</t>
  </si>
  <si>
    <t>Developing participation of PEP in EAPN</t>
  </si>
  <si>
    <t>NRP/CSR Reports EAPN</t>
  </si>
  <si>
    <t>February</t>
  </si>
  <si>
    <t>November</t>
  </si>
  <si>
    <t>STAFF</t>
  </si>
  <si>
    <t>Nellie Epinat (180 days)</t>
  </si>
  <si>
    <t>Sigrid Dahmen (131 days)</t>
  </si>
  <si>
    <t>LIST OF EVENTS</t>
  </si>
  <si>
    <t>BUREAU</t>
  </si>
  <si>
    <t>Bureau 1</t>
  </si>
  <si>
    <t>Subsistence</t>
  </si>
  <si>
    <t>Catering</t>
  </si>
  <si>
    <t>Totals</t>
  </si>
  <si>
    <t>Bureau 2</t>
  </si>
  <si>
    <t>Bureau 3</t>
  </si>
  <si>
    <t>Bureau 4</t>
  </si>
  <si>
    <t>Hire rooms</t>
  </si>
  <si>
    <t>EXECUTIVE COMMITTEE</t>
  </si>
  <si>
    <t>Exco 1</t>
  </si>
  <si>
    <t>Interpretation Equipment</t>
  </si>
  <si>
    <t>GENERAL ASSEMBLY</t>
  </si>
  <si>
    <t>ENL</t>
  </si>
  <si>
    <t>EUROPE INCLUSION STRATEGY GROUP</t>
  </si>
  <si>
    <t>EUIS 1</t>
  </si>
  <si>
    <t>EUIS 2</t>
  </si>
  <si>
    <t>TASK FORCES</t>
  </si>
  <si>
    <t>TF 1</t>
  </si>
  <si>
    <t>TF 2</t>
  </si>
  <si>
    <t>TF 3</t>
  </si>
  <si>
    <t>TF 4</t>
  </si>
  <si>
    <t>TF 5</t>
  </si>
  <si>
    <t>TF 6</t>
  </si>
  <si>
    <t>CAPACITY BUILDING</t>
  </si>
  <si>
    <t>REPRESENTATION TRAVELS</t>
  </si>
  <si>
    <t>COORDINATION PEOPLE EXPERIENCING POVERTY</t>
  </si>
  <si>
    <t>TOTAL MEETINGS COST</t>
  </si>
  <si>
    <t>CONTRACTS WITH NATIONAL NETWORKS</t>
  </si>
  <si>
    <t>Translations EAPN</t>
  </si>
  <si>
    <t>Translations</t>
  </si>
  <si>
    <t>EU 2020</t>
  </si>
  <si>
    <t>EXTERNAL EXPERTS</t>
  </si>
  <si>
    <t>Expertise members</t>
  </si>
  <si>
    <t>Campaigns and promotional material</t>
  </si>
  <si>
    <t>Staff Development Days</t>
  </si>
  <si>
    <t>Staff Development of Personal Skills</t>
  </si>
  <si>
    <t>TOTAL EXPERTS COST</t>
  </si>
  <si>
    <t>INFORMATION AND DISSEMINATION</t>
  </si>
  <si>
    <t>Folders/Posters/Campaign material</t>
  </si>
  <si>
    <t>Website/Social Media</t>
  </si>
  <si>
    <t>Subscriptions</t>
  </si>
  <si>
    <t>EQUIPMENT COST/DEPRECIATION</t>
  </si>
  <si>
    <t>Rent Photocopier/Printer</t>
  </si>
  <si>
    <t>Rent Payment System</t>
  </si>
  <si>
    <t>Update Accounting System</t>
  </si>
  <si>
    <t>Purchase Laptops</t>
  </si>
  <si>
    <t>Purchase Desktops</t>
  </si>
  <si>
    <t>Purchase Software</t>
  </si>
  <si>
    <t>Purchase Phone</t>
  </si>
  <si>
    <t>Purchase New Licences</t>
  </si>
  <si>
    <t>AUDITS</t>
  </si>
  <si>
    <t>External Audits</t>
  </si>
  <si>
    <t>GENERAL OFFICE COSTS</t>
  </si>
  <si>
    <t>Rent Office + charges</t>
  </si>
  <si>
    <t>Technical Support</t>
  </si>
  <si>
    <t>Telephone and informatics</t>
  </si>
  <si>
    <t>Office Supplies</t>
  </si>
  <si>
    <t>Bank Charges</t>
  </si>
  <si>
    <t>MEETINGS</t>
  </si>
  <si>
    <t xml:space="preserve">NOTES: </t>
  </si>
  <si>
    <t>Exco 3</t>
  </si>
  <si>
    <t>Members contribution</t>
  </si>
  <si>
    <t>Contracts Networks</t>
  </si>
  <si>
    <t xml:space="preserve">Representation costs </t>
  </si>
  <si>
    <t>Co-funding travels</t>
  </si>
  <si>
    <t>Donations</t>
  </si>
  <si>
    <t>CO-FINANCING</t>
  </si>
  <si>
    <t>Barbara Helfferich (200 days)</t>
  </si>
  <si>
    <t>Philippe Lemmens (225 days)</t>
  </si>
  <si>
    <t>Tatiana Basarab (180 days)</t>
  </si>
  <si>
    <t>Sian Jones (180 days)</t>
  </si>
  <si>
    <t>Amana De Sousa Ferro (135 days)</t>
  </si>
  <si>
    <t>Fintan Farrell (90 days)</t>
  </si>
  <si>
    <t>Rebecca Lee (225 days)</t>
  </si>
  <si>
    <t>Exco 2 (SEE GA + Strategic Congress)</t>
  </si>
  <si>
    <t>EUIS 3</t>
  </si>
  <si>
    <t>CB 2</t>
  </si>
  <si>
    <t>TR 1</t>
  </si>
  <si>
    <t>Work on PEP by 31 Networks</t>
  </si>
  <si>
    <t>Expert Accountant</t>
  </si>
  <si>
    <t>Strategic Congress</t>
  </si>
  <si>
    <t>People Experiencing Poverty</t>
  </si>
  <si>
    <t>Outside Brussels</t>
  </si>
  <si>
    <t>Executive Committee 1</t>
  </si>
  <si>
    <t>Executive Committee 2</t>
  </si>
  <si>
    <t>Executive Committee 3</t>
  </si>
  <si>
    <t>ongoing</t>
  </si>
  <si>
    <t>Europe Inclusion Strategy Group 1</t>
  </si>
  <si>
    <t>Europe Inclusion Strategy Group 2</t>
  </si>
  <si>
    <t>Europe Inclusion Strategy Group 3</t>
  </si>
  <si>
    <t xml:space="preserve">Task Force 1 </t>
  </si>
  <si>
    <t>Task Force 2</t>
  </si>
  <si>
    <t xml:space="preserve">Task Force 3 </t>
  </si>
  <si>
    <t xml:space="preserve">Task Force 4 </t>
  </si>
  <si>
    <t xml:space="preserve">Task Force 5 </t>
  </si>
  <si>
    <t>Capacity Building 2</t>
  </si>
  <si>
    <t>Capacity Building 1</t>
  </si>
  <si>
    <t>Training 1</t>
  </si>
  <si>
    <t>Training 2</t>
  </si>
  <si>
    <t>TRAININGS (MEMBERSHIP DEVELOPMENT)</t>
  </si>
  <si>
    <t>TOTAL</t>
  </si>
  <si>
    <t>Submitted</t>
  </si>
  <si>
    <t>Proposal</t>
  </si>
  <si>
    <t>Reproduction/Publication</t>
  </si>
  <si>
    <t>Coordinators to support the PEP and linking to EU meetings</t>
  </si>
  <si>
    <t>NOTES: the total real salary cost of EAPN is 640.912,85 Euro (119.337,75 euro for Barbara Helfferich + 95.010,75 Euro for Sian Jones + 60.813 Euro fro Amana Ferro + 62468,90 Euro Euro for Fintan Farrell).</t>
  </si>
  <si>
    <t>EU 2020 - 15 Pilots submitted - proposal 5 Pilots at 6000 Euro (20% cofinancing)</t>
  </si>
  <si>
    <t>Consultancy TF</t>
  </si>
  <si>
    <t>Consultancy CB</t>
  </si>
  <si>
    <t>Consultancy EXCO</t>
  </si>
  <si>
    <t>EU 2020 - 16 Work on EUIS submitted - proposal 26 Networks at 1000 Euro (10% cofinancing) - rest would be additional cofinancing by some Networks</t>
  </si>
  <si>
    <t>NOTES: Work on PEP by 31 Networks would be from 1500 Euro (10% cofinancing) up to a maximum of 5000 Euro (50% cofinancing). The rest of the amount would be additional cofinancing by some Networks.</t>
  </si>
  <si>
    <t>TOTAL DISSEMINATION COST</t>
  </si>
  <si>
    <t>SUMMARY PAGE OF THE PROVISIONAL REVISED BUDGET IN EURO</t>
  </si>
  <si>
    <t>Budget for the period 01/01/2015 - 31/12/2015 revised - please use this version for the EXCO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</si>
</sst>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 applyProtection="1"/>
    <xf numFmtId="0" fontId="6" fillId="0" borderId="20" xfId="0" applyFont="1" applyFill="1" applyBorder="1" applyAlignment="1" applyProtection="1">
      <protection locked="0"/>
    </xf>
    <xf numFmtId="0" fontId="6" fillId="0" borderId="22" xfId="0" applyFont="1" applyFill="1" applyBorder="1" applyAlignment="1" applyProtection="1"/>
    <xf numFmtId="0" fontId="6" fillId="0" borderId="22" xfId="0" applyFont="1" applyFill="1" applyBorder="1" applyAlignment="1" applyProtection="1">
      <protection locked="0"/>
    </xf>
    <xf numFmtId="0" fontId="6" fillId="0" borderId="16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0" fillId="0" borderId="2" xfId="0" applyBorder="1"/>
    <xf numFmtId="0" fontId="7" fillId="0" borderId="1" xfId="0" applyFont="1" applyBorder="1"/>
    <xf numFmtId="4" fontId="6" fillId="0" borderId="15" xfId="0" applyNumberFormat="1" applyFont="1" applyFill="1" applyBorder="1" applyAlignment="1" applyProtection="1"/>
    <xf numFmtId="4" fontId="6" fillId="0" borderId="15" xfId="0" applyNumberFormat="1" applyFont="1" applyFill="1" applyBorder="1" applyAlignment="1" applyProtection="1">
      <protection locked="0"/>
    </xf>
    <xf numFmtId="4" fontId="7" fillId="0" borderId="16" xfId="0" applyNumberFormat="1" applyFont="1" applyFill="1" applyBorder="1" applyAlignment="1" applyProtection="1"/>
    <xf numFmtId="4" fontId="7" fillId="0" borderId="20" xfId="0" applyNumberFormat="1" applyFont="1" applyFill="1" applyBorder="1" applyAlignment="1" applyProtection="1"/>
    <xf numFmtId="4" fontId="7" fillId="0" borderId="15" xfId="0" applyNumberFormat="1" applyFont="1" applyFill="1" applyBorder="1" applyAlignment="1" applyProtection="1"/>
    <xf numFmtId="4" fontId="7" fillId="0" borderId="8" xfId="0" applyNumberFormat="1" applyFont="1" applyFill="1" applyBorder="1" applyAlignment="1" applyProtection="1"/>
    <xf numFmtId="4" fontId="6" fillId="0" borderId="16" xfId="0" applyNumberFormat="1" applyFont="1" applyFill="1" applyBorder="1" applyAlignment="1">
      <alignment vertical="center" wrapText="1"/>
    </xf>
    <xf numFmtId="4" fontId="6" fillId="0" borderId="20" xfId="0" applyNumberFormat="1" applyFont="1" applyFill="1" applyBorder="1" applyAlignment="1" applyProtection="1">
      <protection locked="0"/>
    </xf>
    <xf numFmtId="4" fontId="6" fillId="0" borderId="22" xfId="0" applyNumberFormat="1" applyFont="1" applyFill="1" applyBorder="1" applyAlignment="1">
      <alignment vertical="center" wrapText="1"/>
    </xf>
    <xf numFmtId="4" fontId="6" fillId="0" borderId="19" xfId="0" applyNumberFormat="1" applyFont="1" applyFill="1" applyBorder="1" applyAlignment="1" applyProtection="1">
      <protection locked="0"/>
    </xf>
    <xf numFmtId="4" fontId="7" fillId="0" borderId="22" xfId="0" applyNumberFormat="1" applyFont="1" applyFill="1" applyBorder="1" applyAlignment="1" applyProtection="1"/>
    <xf numFmtId="4" fontId="7" fillId="0" borderId="19" xfId="0" applyNumberFormat="1" applyFont="1" applyFill="1" applyBorder="1" applyAlignment="1" applyProtection="1"/>
    <xf numFmtId="4" fontId="6" fillId="0" borderId="18" xfId="0" applyNumberFormat="1" applyFont="1" applyFill="1" applyBorder="1" applyAlignment="1" applyProtection="1"/>
    <xf numFmtId="4" fontId="6" fillId="0" borderId="21" xfId="0" applyNumberFormat="1" applyFont="1" applyFill="1" applyBorder="1" applyAlignment="1" applyProtection="1">
      <protection locked="0"/>
    </xf>
    <xf numFmtId="4" fontId="7" fillId="0" borderId="21" xfId="0" applyNumberFormat="1" applyFont="1" applyFill="1" applyBorder="1" applyAlignment="1" applyProtection="1"/>
    <xf numFmtId="4" fontId="7" fillId="0" borderId="18" xfId="0" applyNumberFormat="1" applyFont="1" applyFill="1" applyBorder="1" applyAlignment="1" applyProtection="1"/>
    <xf numFmtId="4" fontId="7" fillId="0" borderId="16" xfId="0" applyNumberFormat="1" applyFont="1" applyFill="1" applyBorder="1" applyAlignment="1" applyProtection="1">
      <alignment vertical="center"/>
    </xf>
    <xf numFmtId="4" fontId="7" fillId="0" borderId="20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protection locked="0"/>
    </xf>
    <xf numFmtId="4" fontId="4" fillId="0" borderId="9" xfId="0" applyNumberFormat="1" applyFont="1" applyFill="1" applyBorder="1" applyAlignment="1" applyProtection="1"/>
    <xf numFmtId="0" fontId="4" fillId="0" borderId="1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>
      <alignment vertical="center" wrapText="1"/>
    </xf>
    <xf numFmtId="0" fontId="4" fillId="0" borderId="27" xfId="0" applyFont="1" applyFill="1" applyBorder="1" applyAlignment="1" applyProtection="1">
      <alignment vertical="center" wrapText="1"/>
      <protection locked="0"/>
    </xf>
    <xf numFmtId="4" fontId="6" fillId="0" borderId="17" xfId="0" applyNumberFormat="1" applyFont="1" applyFill="1" applyBorder="1" applyAlignment="1">
      <alignment vertical="center" wrapText="1"/>
    </xf>
    <xf numFmtId="4" fontId="6" fillId="0" borderId="26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 applyProtection="1">
      <alignment vertical="center" wrapText="1"/>
      <protection locked="0"/>
    </xf>
    <xf numFmtId="4" fontId="6" fillId="0" borderId="20" xfId="0" applyNumberFormat="1" applyFont="1" applyFill="1" applyBorder="1" applyAlignment="1">
      <alignment vertical="center" wrapText="1"/>
    </xf>
    <xf numFmtId="4" fontId="7" fillId="0" borderId="9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 applyProtection="1">
      <alignment vertical="center" wrapText="1"/>
      <protection locked="0"/>
    </xf>
    <xf numFmtId="4" fontId="6" fillId="0" borderId="15" xfId="0" applyNumberFormat="1" applyFont="1" applyFill="1" applyBorder="1" applyAlignment="1">
      <alignment vertical="center" wrapText="1"/>
    </xf>
    <xf numFmtId="4" fontId="6" fillId="0" borderId="8" xfId="0" applyNumberFormat="1" applyFont="1" applyFill="1" applyBorder="1" applyAlignment="1">
      <alignment vertical="center" wrapText="1"/>
    </xf>
    <xf numFmtId="4" fontId="6" fillId="0" borderId="28" xfId="0" applyNumberFormat="1" applyFont="1" applyFill="1" applyBorder="1" applyAlignment="1">
      <alignment vertical="center" wrapText="1"/>
    </xf>
    <xf numFmtId="0" fontId="2" fillId="0" borderId="3" xfId="0" applyFont="1" applyBorder="1"/>
    <xf numFmtId="0" fontId="2" fillId="0" borderId="2" xfId="0" applyFont="1" applyFill="1" applyBorder="1"/>
    <xf numFmtId="4" fontId="6" fillId="0" borderId="19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 applyProtection="1">
      <alignment vertical="center" wrapText="1"/>
      <protection locked="0"/>
    </xf>
    <xf numFmtId="4" fontId="7" fillId="0" borderId="0" xfId="0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 applyProtection="1"/>
    <xf numFmtId="0" fontId="5" fillId="0" borderId="1" xfId="0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4" fillId="0" borderId="31" xfId="0" applyFont="1" applyFill="1" applyBorder="1" applyAlignment="1" applyProtection="1">
      <alignment vertical="center" wrapText="1"/>
      <protection locked="0"/>
    </xf>
    <xf numFmtId="4" fontId="6" fillId="0" borderId="32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3" xfId="0" applyFont="1" applyFill="1" applyBorder="1" applyAlignment="1" applyProtection="1">
      <alignment vertical="center" wrapText="1"/>
      <protection locked="0"/>
    </xf>
    <xf numFmtId="49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vertical="center" wrapText="1"/>
      <protection locked="0"/>
    </xf>
    <xf numFmtId="49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7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/>
    <xf numFmtId="4" fontId="7" fillId="0" borderId="9" xfId="0" applyNumberFormat="1" applyFont="1" applyFill="1" applyBorder="1" applyAlignment="1" applyProtection="1">
      <alignment horizontal="right"/>
    </xf>
    <xf numFmtId="4" fontId="6" fillId="0" borderId="16" xfId="0" applyNumberFormat="1" applyFont="1" applyFill="1" applyBorder="1" applyProtection="1"/>
    <xf numFmtId="4" fontId="6" fillId="0" borderId="18" xfId="0" applyNumberFormat="1" applyFont="1" applyFill="1" applyBorder="1" applyProtection="1"/>
    <xf numFmtId="4" fontId="7" fillId="0" borderId="2" xfId="0" applyNumberFormat="1" applyFont="1" applyFill="1" applyBorder="1" applyAlignment="1" applyProtection="1">
      <alignment horizontal="right"/>
    </xf>
    <xf numFmtId="4" fontId="6" fillId="0" borderId="16" xfId="0" applyNumberFormat="1" applyFont="1" applyFill="1" applyBorder="1" applyAlignment="1" applyProtection="1">
      <alignment horizontal="right"/>
    </xf>
    <xf numFmtId="4" fontId="6" fillId="0" borderId="18" xfId="0" applyNumberFormat="1" applyFont="1" applyFill="1" applyBorder="1" applyAlignment="1" applyProtection="1">
      <alignment horizontal="right"/>
    </xf>
    <xf numFmtId="4" fontId="6" fillId="0" borderId="17" xfId="0" applyNumberFormat="1" applyFont="1" applyFill="1" applyBorder="1" applyProtection="1"/>
    <xf numFmtId="4" fontId="6" fillId="0" borderId="22" xfId="0" applyNumberFormat="1" applyFont="1" applyFill="1" applyBorder="1" applyProtection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protection locked="0"/>
    </xf>
    <xf numFmtId="0" fontId="9" fillId="0" borderId="4" xfId="0" applyFont="1" applyFill="1" applyBorder="1" applyAlignment="1" applyProtection="1">
      <protection locked="0"/>
    </xf>
    <xf numFmtId="0" fontId="4" fillId="0" borderId="24" xfId="0" applyFont="1" applyFill="1" applyBorder="1" applyAlignment="1" applyProtection="1">
      <alignment horizontal="left" wrapText="1"/>
      <protection locked="0"/>
    </xf>
    <xf numFmtId="0" fontId="9" fillId="0" borderId="13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9" fillId="0" borderId="4" xfId="0" applyFont="1" applyFill="1" applyBorder="1" applyAlignment="1" applyProtection="1">
      <alignment wrapText="1"/>
      <protection locked="0"/>
    </xf>
    <xf numFmtId="0" fontId="9" fillId="0" borderId="16" xfId="0" applyFont="1" applyFill="1" applyBorder="1" applyAlignment="1" applyProtection="1">
      <alignment wrapText="1"/>
      <protection locked="0"/>
    </xf>
    <xf numFmtId="0" fontId="4" fillId="0" borderId="25" xfId="0" applyFont="1" applyFill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1" xfId="0" applyFont="1" applyFill="1" applyBorder="1"/>
    <xf numFmtId="0" fontId="9" fillId="0" borderId="17" xfId="0" applyFont="1" applyFill="1" applyBorder="1" applyAlignment="1">
      <alignment wrapText="1"/>
    </xf>
    <xf numFmtId="0" fontId="9" fillId="0" borderId="16" xfId="0" applyFont="1" applyFill="1" applyBorder="1" applyAlignment="1"/>
    <xf numFmtId="0" fontId="9" fillId="0" borderId="28" xfId="0" applyFont="1" applyFill="1" applyBorder="1" applyAlignment="1"/>
    <xf numFmtId="0" fontId="9" fillId="0" borderId="17" xfId="0" applyFont="1" applyFill="1" applyBorder="1" applyAlignment="1"/>
    <xf numFmtId="0" fontId="9" fillId="0" borderId="28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4" fontId="4" fillId="0" borderId="9" xfId="0" applyNumberFormat="1" applyFont="1" applyFill="1" applyBorder="1" applyAlignment="1" applyProtection="1">
      <alignment horizontal="right"/>
    </xf>
    <xf numFmtId="4" fontId="4" fillId="0" borderId="2" xfId="0" applyNumberFormat="1" applyFont="1" applyFill="1" applyBorder="1" applyAlignment="1" applyProtection="1">
      <alignment horizontal="right"/>
    </xf>
    <xf numFmtId="0" fontId="4" fillId="0" borderId="36" xfId="0" applyFont="1" applyFill="1" applyBorder="1" applyAlignment="1" applyProtection="1">
      <alignment vertical="center" wrapText="1"/>
      <protection locked="0"/>
    </xf>
    <xf numFmtId="4" fontId="6" fillId="0" borderId="37" xfId="0" applyNumberFormat="1" applyFont="1" applyFill="1" applyBorder="1" applyAlignment="1">
      <alignment vertical="center" wrapText="1"/>
    </xf>
    <xf numFmtId="4" fontId="6" fillId="0" borderId="38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EEF3"/>
      <color rgb="FFADF1F3"/>
      <color rgb="FFCCFFCC"/>
      <color rgb="FFCEF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4"/>
  <sheetViews>
    <sheetView tabSelected="1" zoomScaleNormal="100" zoomScalePageLayoutView="115" workbookViewId="0">
      <selection activeCell="A2" sqref="A2:C2"/>
    </sheetView>
  </sheetViews>
  <sheetFormatPr defaultColWidth="9.140625" defaultRowHeight="12.75" x14ac:dyDescent="0.2"/>
  <cols>
    <col min="1" max="1" width="54" customWidth="1"/>
    <col min="2" max="2" width="25.7109375" customWidth="1"/>
    <col min="3" max="3" width="26.85546875" customWidth="1"/>
    <col min="4" max="4" width="12" customWidth="1"/>
  </cols>
  <sheetData>
    <row r="1" spans="1:3" s="79" customFormat="1" ht="21.75" customHeight="1" x14ac:dyDescent="0.25">
      <c r="A1" s="123" t="s">
        <v>182</v>
      </c>
      <c r="B1" s="124"/>
      <c r="C1" s="124"/>
    </row>
    <row r="2" spans="1:3" s="79" customFormat="1" ht="21.75" customHeight="1" x14ac:dyDescent="0.2">
      <c r="A2" s="125" t="s">
        <v>183</v>
      </c>
      <c r="B2" s="126"/>
      <c r="C2" s="126"/>
    </row>
    <row r="3" spans="1:3" ht="21.75" customHeight="1" thickBot="1" x14ac:dyDescent="0.25">
      <c r="A3" s="1"/>
      <c r="B3" s="1"/>
      <c r="C3" s="2"/>
    </row>
    <row r="4" spans="1:3" ht="21.75" customHeight="1" thickBot="1" x14ac:dyDescent="0.3">
      <c r="A4" s="85"/>
      <c r="B4" s="117" t="s">
        <v>170</v>
      </c>
      <c r="C4" s="117" t="s">
        <v>171</v>
      </c>
    </row>
    <row r="5" spans="1:3" ht="21.75" customHeight="1" thickBot="1" x14ac:dyDescent="0.3">
      <c r="A5" s="105" t="s">
        <v>26</v>
      </c>
      <c r="B5" s="86">
        <f>SUM(B6:B10)</f>
        <v>569752.6</v>
      </c>
      <c r="C5" s="86">
        <f>SUM(C6:C10)</f>
        <v>569752.6</v>
      </c>
    </row>
    <row r="6" spans="1:3" ht="21.75" customHeight="1" x14ac:dyDescent="0.2">
      <c r="A6" s="106" t="s">
        <v>1</v>
      </c>
      <c r="B6" s="87">
        <f>B34</f>
        <v>106078</v>
      </c>
      <c r="C6" s="87">
        <f>C34</f>
        <v>106078</v>
      </c>
    </row>
    <row r="7" spans="1:3" ht="21.75" customHeight="1" x14ac:dyDescent="0.2">
      <c r="A7" s="107" t="s">
        <v>27</v>
      </c>
      <c r="B7" s="87">
        <f>B43</f>
        <v>360418.05</v>
      </c>
      <c r="C7" s="87">
        <f>C43</f>
        <v>360418.05</v>
      </c>
    </row>
    <row r="8" spans="1:3" ht="21.75" customHeight="1" x14ac:dyDescent="0.2">
      <c r="A8" s="107" t="s">
        <v>4</v>
      </c>
      <c r="B8" s="87">
        <f>B48</f>
        <v>101256.55</v>
      </c>
      <c r="C8" s="87">
        <f>C48</f>
        <v>101256.55</v>
      </c>
    </row>
    <row r="9" spans="1:3" ht="21.75" customHeight="1" x14ac:dyDescent="0.2">
      <c r="A9" s="107" t="s">
        <v>28</v>
      </c>
      <c r="B9" s="87">
        <v>0</v>
      </c>
      <c r="C9" s="87">
        <v>0</v>
      </c>
    </row>
    <row r="10" spans="1:3" ht="21.75" customHeight="1" thickBot="1" x14ac:dyDescent="0.25">
      <c r="A10" s="108" t="s">
        <v>5</v>
      </c>
      <c r="B10" s="88">
        <f>B51</f>
        <v>2000</v>
      </c>
      <c r="C10" s="88">
        <f>C51</f>
        <v>2000</v>
      </c>
    </row>
    <row r="11" spans="1:3" ht="21.75" customHeight="1" thickBot="1" x14ac:dyDescent="0.3">
      <c r="A11" s="105" t="s">
        <v>29</v>
      </c>
      <c r="B11" s="86">
        <f>SUM(B12:B13)</f>
        <v>290580</v>
      </c>
      <c r="C11" s="89">
        <f>SUM(C12:C13)</f>
        <v>265810</v>
      </c>
    </row>
    <row r="12" spans="1:3" ht="21.75" customHeight="1" x14ac:dyDescent="0.2">
      <c r="A12" s="109" t="s">
        <v>30</v>
      </c>
      <c r="B12" s="90">
        <f>B62+B67+B72+B81+B90+B99+B112+B123+B134+B141+B148+B159+B165+B171+B177+B183+B189+B199+B206+B215+B224+B235+B241+B255</f>
        <v>96360</v>
      </c>
      <c r="C12" s="90">
        <f>C62+C67+C72+C81+C90+C99+C112+C123+C134+C141+C148+C159+C165+C171+C177+C183+C189+C199+C206+C215+C224+C235+C241+C255</f>
        <v>107360</v>
      </c>
    </row>
    <row r="13" spans="1:3" ht="21.75" customHeight="1" thickBot="1" x14ac:dyDescent="0.25">
      <c r="A13" s="110" t="s">
        <v>31</v>
      </c>
      <c r="B13" s="91">
        <f>B63+B68+B73+B82+B83+B91+B92+B100+B101+B113+B114+B124+B125+B135+B136+B142+B143+B149+B150+B160+B161+B166+B167+B172+B173+B178+B179+B184+B185+B190+B191+B200+B201+B207+B208+B216+B217+B225+B226+B236+B237+B242+B243+B256+B257</f>
        <v>194220</v>
      </c>
      <c r="C13" s="91">
        <f>C63+C68+C73+C82+C83+C91+C92+C100+C101+C113+C114+C124+C125+C135+C136+C142+C143+C149+C150+C160+C161+C166+C167+C172+C173+C178+C179+C184+C185+C190+C191+C200+C201+C207+C208+C216+C217+C225+C226+C236+C237+C242+C243+C256+C257</f>
        <v>158450</v>
      </c>
    </row>
    <row r="14" spans="1:3" ht="21.75" customHeight="1" thickBot="1" x14ac:dyDescent="0.3">
      <c r="A14" s="105" t="s">
        <v>32</v>
      </c>
      <c r="B14" s="86">
        <f>SUM(B15:B20)</f>
        <v>248330</v>
      </c>
      <c r="C14" s="86">
        <f>SUM(C15:C20)</f>
        <v>270830</v>
      </c>
    </row>
    <row r="15" spans="1:3" ht="21.75" customHeight="1" x14ac:dyDescent="0.2">
      <c r="A15" s="106" t="s">
        <v>33</v>
      </c>
      <c r="B15" s="92">
        <f>B299</f>
        <v>23000</v>
      </c>
      <c r="C15" s="92">
        <f>C299</f>
        <v>23000</v>
      </c>
    </row>
    <row r="16" spans="1:3" ht="21.75" customHeight="1" x14ac:dyDescent="0.2">
      <c r="A16" s="107" t="s">
        <v>34</v>
      </c>
      <c r="B16" s="87">
        <f>B265</f>
        <v>37800</v>
      </c>
      <c r="C16" s="87">
        <f>C265</f>
        <v>37800</v>
      </c>
    </row>
    <row r="17" spans="1:3" ht="21.75" customHeight="1" x14ac:dyDescent="0.2">
      <c r="A17" s="107" t="s">
        <v>35</v>
      </c>
      <c r="B17" s="87">
        <f>0</f>
        <v>0</v>
      </c>
      <c r="C17" s="87">
        <f>0</f>
        <v>0</v>
      </c>
    </row>
    <row r="18" spans="1:3" ht="21.75" customHeight="1" x14ac:dyDescent="0.2">
      <c r="A18" s="111" t="s">
        <v>36</v>
      </c>
      <c r="B18" s="87">
        <f>B258</f>
        <v>0</v>
      </c>
      <c r="C18" s="87">
        <f>C258</f>
        <v>2500</v>
      </c>
    </row>
    <row r="19" spans="1:3" ht="21.75" customHeight="1" x14ac:dyDescent="0.2">
      <c r="A19" s="107" t="s">
        <v>37</v>
      </c>
      <c r="B19" s="87">
        <f>B84+B93+B102+B115</f>
        <v>8550</v>
      </c>
      <c r="C19" s="87">
        <f>C84+C93+C102+C115</f>
        <v>8550</v>
      </c>
    </row>
    <row r="20" spans="1:3" ht="21.75" customHeight="1" thickBot="1" x14ac:dyDescent="0.25">
      <c r="A20" s="108" t="s">
        <v>38</v>
      </c>
      <c r="B20" s="88">
        <f>B261+B270+B285+B259</f>
        <v>178980</v>
      </c>
      <c r="C20" s="88">
        <f>C270+C285+C259</f>
        <v>198980</v>
      </c>
    </row>
    <row r="21" spans="1:3" ht="21.75" customHeight="1" thickBot="1" x14ac:dyDescent="0.3">
      <c r="A21" s="105" t="s">
        <v>39</v>
      </c>
      <c r="B21" s="86">
        <f>SUM(B22:B26)</f>
        <v>137591.03</v>
      </c>
      <c r="C21" s="89">
        <f>SUM(C22:C26)</f>
        <v>139861.03</v>
      </c>
    </row>
    <row r="22" spans="1:3" ht="21.75" customHeight="1" x14ac:dyDescent="0.2">
      <c r="A22" s="106" t="s">
        <v>40</v>
      </c>
      <c r="B22" s="93">
        <f>B316</f>
        <v>6600</v>
      </c>
      <c r="C22" s="93">
        <f>C316</f>
        <v>6600</v>
      </c>
    </row>
    <row r="23" spans="1:3" ht="21.75" customHeight="1" x14ac:dyDescent="0.2">
      <c r="A23" s="107" t="s">
        <v>24</v>
      </c>
      <c r="B23" s="93">
        <f>B86+B95+B104+B117+B126+B137+B144+B151+B202+B209+B218+B227+B260</f>
        <v>17200</v>
      </c>
      <c r="C23" s="93">
        <f>C86+C95+C104+C117+C126+C137+C144+C151+C202+C209+C218+C227+C260</f>
        <v>19450</v>
      </c>
    </row>
    <row r="24" spans="1:3" ht="21.75" customHeight="1" x14ac:dyDescent="0.2">
      <c r="A24" s="107" t="s">
        <v>18</v>
      </c>
      <c r="B24" s="93">
        <f>B85+B94+B103+B116</f>
        <v>8100</v>
      </c>
      <c r="C24" s="93">
        <f>C85+C94+C103+C116</f>
        <v>8100</v>
      </c>
    </row>
    <row r="25" spans="1:3" ht="21.75" customHeight="1" x14ac:dyDescent="0.2">
      <c r="A25" s="107" t="s">
        <v>25</v>
      </c>
      <c r="B25" s="93">
        <f>B322</f>
        <v>4000</v>
      </c>
      <c r="C25" s="93">
        <f>C322</f>
        <v>4000</v>
      </c>
    </row>
    <row r="26" spans="1:3" ht="21.75" customHeight="1" thickBot="1" x14ac:dyDescent="0.25">
      <c r="A26" s="108" t="s">
        <v>41</v>
      </c>
      <c r="B26" s="93">
        <f>B337</f>
        <v>101691.03</v>
      </c>
      <c r="C26" s="93">
        <f>C337</f>
        <v>101711.03</v>
      </c>
    </row>
    <row r="27" spans="1:3" ht="21.75" customHeight="1" thickBot="1" x14ac:dyDescent="0.3">
      <c r="A27" s="105" t="s">
        <v>169</v>
      </c>
      <c r="B27" s="112">
        <f>SUM(B5,B11,B14,B21)</f>
        <v>1246253.6300000001</v>
      </c>
      <c r="C27" s="113">
        <f>SUM(C5,C11,C14,C21)</f>
        <v>1246253.6300000001</v>
      </c>
    </row>
    <row r="28" spans="1:3" ht="21.75" customHeight="1" thickBot="1" x14ac:dyDescent="0.3">
      <c r="A28" s="80"/>
      <c r="B28" s="81"/>
      <c r="C28" s="82"/>
    </row>
    <row r="29" spans="1:3" ht="21.75" customHeight="1" thickBot="1" x14ac:dyDescent="0.25">
      <c r="A29" s="127" t="s">
        <v>64</v>
      </c>
      <c r="B29" s="135"/>
      <c r="C29" s="136"/>
    </row>
    <row r="30" spans="1:3" ht="21.75" customHeight="1" thickBot="1" x14ac:dyDescent="0.25">
      <c r="A30" s="83"/>
      <c r="B30" s="84"/>
      <c r="C30" s="84"/>
    </row>
    <row r="31" spans="1:3" ht="21.75" customHeight="1" thickBot="1" x14ac:dyDescent="0.3">
      <c r="A31" s="94" t="s">
        <v>0</v>
      </c>
      <c r="B31" s="117" t="s">
        <v>170</v>
      </c>
      <c r="C31" s="117" t="s">
        <v>171</v>
      </c>
    </row>
    <row r="32" spans="1:3" ht="21.75" customHeight="1" x14ac:dyDescent="0.25">
      <c r="A32" s="95" t="s">
        <v>1</v>
      </c>
      <c r="B32" s="15"/>
      <c r="C32" s="16"/>
    </row>
    <row r="33" spans="1:3" ht="21.75" customHeight="1" x14ac:dyDescent="0.2">
      <c r="A33" s="96" t="s">
        <v>136</v>
      </c>
      <c r="B33" s="24">
        <v>106078</v>
      </c>
      <c r="C33" s="25">
        <v>106078</v>
      </c>
    </row>
    <row r="34" spans="1:3" ht="21.75" customHeight="1" x14ac:dyDescent="0.25">
      <c r="A34" s="97" t="s">
        <v>2</v>
      </c>
      <c r="B34" s="26">
        <f>B33</f>
        <v>106078</v>
      </c>
      <c r="C34" s="27">
        <f>C33</f>
        <v>106078</v>
      </c>
    </row>
    <row r="35" spans="1:3" ht="21.75" customHeight="1" x14ac:dyDescent="0.25">
      <c r="A35" s="97"/>
      <c r="B35" s="28"/>
      <c r="C35" s="29"/>
    </row>
    <row r="36" spans="1:3" ht="21.75" customHeight="1" x14ac:dyDescent="0.2">
      <c r="A36" s="64" t="s">
        <v>3</v>
      </c>
      <c r="B36" s="17"/>
      <c r="C36" s="14"/>
    </row>
    <row r="37" spans="1:3" ht="21.75" customHeight="1" x14ac:dyDescent="0.2">
      <c r="A37" s="98" t="s">
        <v>137</v>
      </c>
      <c r="B37" s="30">
        <v>78844.5</v>
      </c>
      <c r="C37" s="31">
        <v>78844.5</v>
      </c>
    </row>
    <row r="38" spans="1:3" ht="21.75" customHeight="1" x14ac:dyDescent="0.2">
      <c r="A38" s="98" t="s">
        <v>65</v>
      </c>
      <c r="B38" s="32">
        <v>60368.4</v>
      </c>
      <c r="C38" s="33">
        <v>60368.4</v>
      </c>
    </row>
    <row r="39" spans="1:3" ht="21.75" customHeight="1" x14ac:dyDescent="0.2">
      <c r="A39" s="98" t="s">
        <v>138</v>
      </c>
      <c r="B39" s="32">
        <v>60813</v>
      </c>
      <c r="C39" s="33">
        <v>60813</v>
      </c>
    </row>
    <row r="40" spans="1:3" ht="21.75" customHeight="1" x14ac:dyDescent="0.2">
      <c r="A40" s="98" t="s">
        <v>139</v>
      </c>
      <c r="B40" s="32">
        <v>76008.600000000006</v>
      </c>
      <c r="C40" s="33">
        <v>76008.600000000006</v>
      </c>
    </row>
    <row r="41" spans="1:3" ht="21.75" customHeight="1" x14ac:dyDescent="0.2">
      <c r="A41" s="98" t="s">
        <v>140</v>
      </c>
      <c r="B41" s="32">
        <v>45609.75</v>
      </c>
      <c r="C41" s="33">
        <v>45609.75</v>
      </c>
    </row>
    <row r="42" spans="1:3" ht="21.75" customHeight="1" x14ac:dyDescent="0.2">
      <c r="A42" s="98" t="s">
        <v>141</v>
      </c>
      <c r="B42" s="32">
        <v>38773.800000000003</v>
      </c>
      <c r="C42" s="33">
        <v>38773.800000000003</v>
      </c>
    </row>
    <row r="43" spans="1:3" ht="21.75" customHeight="1" x14ac:dyDescent="0.25">
      <c r="A43" s="99" t="s">
        <v>46</v>
      </c>
      <c r="B43" s="34">
        <f>SUM(B37:B42)</f>
        <v>360418.05</v>
      </c>
      <c r="C43" s="35">
        <f>SUM(C37:C42)</f>
        <v>360418.05</v>
      </c>
    </row>
    <row r="44" spans="1:3" ht="21.75" customHeight="1" x14ac:dyDescent="0.25">
      <c r="A44" s="100"/>
      <c r="B44" s="28"/>
      <c r="C44" s="29"/>
    </row>
    <row r="45" spans="1:3" ht="21.75" customHeight="1" x14ac:dyDescent="0.25">
      <c r="A45" s="99" t="s">
        <v>4</v>
      </c>
      <c r="B45" s="13"/>
      <c r="C45" s="14"/>
    </row>
    <row r="46" spans="1:3" ht="21.75" customHeight="1" x14ac:dyDescent="0.2">
      <c r="A46" s="101" t="s">
        <v>142</v>
      </c>
      <c r="B46" s="36">
        <v>57332.25</v>
      </c>
      <c r="C46" s="31">
        <v>57332.25</v>
      </c>
    </row>
    <row r="47" spans="1:3" ht="21.75" customHeight="1" x14ac:dyDescent="0.2">
      <c r="A47" s="102" t="s">
        <v>66</v>
      </c>
      <c r="B47" s="36">
        <v>43924.3</v>
      </c>
      <c r="C47" s="37">
        <v>43924.3</v>
      </c>
    </row>
    <row r="48" spans="1:3" ht="21.75" customHeight="1" x14ac:dyDescent="0.25">
      <c r="A48" s="99" t="s">
        <v>47</v>
      </c>
      <c r="B48" s="26">
        <f>SUM(B46:B47)</f>
        <v>101256.55</v>
      </c>
      <c r="C48" s="38">
        <f>SUM(C46:C47)</f>
        <v>101256.55</v>
      </c>
    </row>
    <row r="49" spans="1:3" ht="21.75" customHeight="1" x14ac:dyDescent="0.25">
      <c r="A49" s="103"/>
      <c r="B49" s="26"/>
      <c r="C49" s="39"/>
    </row>
    <row r="50" spans="1:3" ht="21.75" customHeight="1" x14ac:dyDescent="0.25">
      <c r="A50" s="104" t="s">
        <v>5</v>
      </c>
      <c r="B50" s="13"/>
      <c r="C50" s="14"/>
    </row>
    <row r="51" spans="1:3" ht="21.75" customHeight="1" x14ac:dyDescent="0.2">
      <c r="A51" s="98" t="s">
        <v>45</v>
      </c>
      <c r="B51" s="40">
        <v>2000</v>
      </c>
      <c r="C51" s="41">
        <v>2000</v>
      </c>
    </row>
    <row r="52" spans="1:3" ht="21.75" customHeight="1" thickBot="1" x14ac:dyDescent="0.3">
      <c r="A52" s="96"/>
      <c r="B52" s="28"/>
      <c r="C52" s="29"/>
    </row>
    <row r="53" spans="1:3" ht="21.75" customHeight="1" thickBot="1" x14ac:dyDescent="0.3">
      <c r="A53" s="42" t="s">
        <v>6</v>
      </c>
      <c r="B53" s="43">
        <f>B34+B43+B48+B51</f>
        <v>569752.6</v>
      </c>
      <c r="C53" s="43">
        <f>C34+C43+C48+C51</f>
        <v>569752.6</v>
      </c>
    </row>
    <row r="54" spans="1:3" ht="21.75" customHeight="1" thickBot="1" x14ac:dyDescent="0.25"/>
    <row r="55" spans="1:3" ht="45" customHeight="1" thickBot="1" x14ac:dyDescent="0.3">
      <c r="A55" s="132" t="s">
        <v>174</v>
      </c>
      <c r="B55" s="133"/>
      <c r="C55" s="134"/>
    </row>
    <row r="56" spans="1:3" ht="21.75" customHeight="1" thickBot="1" x14ac:dyDescent="0.25"/>
    <row r="57" spans="1:3" ht="21.75" customHeight="1" thickBot="1" x14ac:dyDescent="0.25">
      <c r="A57" s="127" t="s">
        <v>127</v>
      </c>
      <c r="B57" s="130"/>
      <c r="C57" s="131"/>
    </row>
    <row r="58" spans="1:3" ht="21.75" customHeight="1" thickBot="1" x14ac:dyDescent="0.25">
      <c r="A58" s="20"/>
      <c r="B58" s="19"/>
      <c r="C58" s="19"/>
    </row>
    <row r="59" spans="1:3" ht="21.75" customHeight="1" thickBot="1" x14ac:dyDescent="0.25">
      <c r="A59" s="127" t="s">
        <v>68</v>
      </c>
      <c r="B59" s="130"/>
      <c r="C59" s="131"/>
    </row>
    <row r="60" spans="1:3" ht="21.75" customHeight="1" thickBot="1" x14ac:dyDescent="0.25">
      <c r="A60" s="3"/>
      <c r="B60" s="4"/>
      <c r="C60" s="4"/>
    </row>
    <row r="61" spans="1:3" ht="21.75" customHeight="1" thickBot="1" x14ac:dyDescent="0.3">
      <c r="A61" s="44" t="s">
        <v>69</v>
      </c>
      <c r="B61" s="45" t="s">
        <v>44</v>
      </c>
      <c r="C61" s="117" t="s">
        <v>171</v>
      </c>
    </row>
    <row r="62" spans="1:3" ht="21.75" customHeight="1" x14ac:dyDescent="0.2">
      <c r="A62" s="46" t="s">
        <v>30</v>
      </c>
      <c r="B62" s="47">
        <v>1100</v>
      </c>
      <c r="C62" s="48">
        <v>1100</v>
      </c>
    </row>
    <row r="63" spans="1:3" ht="21.75" customHeight="1" thickBot="1" x14ac:dyDescent="0.25">
      <c r="A63" s="49" t="s">
        <v>70</v>
      </c>
      <c r="B63" s="30">
        <v>1350</v>
      </c>
      <c r="C63" s="50">
        <v>1150</v>
      </c>
    </row>
    <row r="64" spans="1:3" ht="21.75" customHeight="1" thickBot="1" x14ac:dyDescent="0.25">
      <c r="A64" s="44" t="s">
        <v>72</v>
      </c>
      <c r="B64" s="51">
        <f>SUM(B62:B63)</f>
        <v>2450</v>
      </c>
      <c r="C64" s="52">
        <f>SUM(C62:C63)</f>
        <v>2250</v>
      </c>
    </row>
    <row r="65" spans="1:3" ht="21.75" customHeight="1" thickBot="1" x14ac:dyDescent="0.25">
      <c r="A65" s="3"/>
      <c r="B65" s="12"/>
      <c r="C65" s="12"/>
    </row>
    <row r="66" spans="1:3" ht="21.75" customHeight="1" thickBot="1" x14ac:dyDescent="0.3">
      <c r="A66" s="44" t="s">
        <v>73</v>
      </c>
      <c r="B66" s="45" t="s">
        <v>44</v>
      </c>
      <c r="C66" s="117" t="s">
        <v>171</v>
      </c>
    </row>
    <row r="67" spans="1:3" ht="21.75" customHeight="1" x14ac:dyDescent="0.2">
      <c r="A67" s="46" t="s">
        <v>30</v>
      </c>
      <c r="B67" s="47">
        <v>1100</v>
      </c>
      <c r="C67" s="48">
        <v>1100</v>
      </c>
    </row>
    <row r="68" spans="1:3" ht="21.75" customHeight="1" thickBot="1" x14ac:dyDescent="0.25">
      <c r="A68" s="49" t="s">
        <v>70</v>
      </c>
      <c r="B68" s="30">
        <v>1350</v>
      </c>
      <c r="C68" s="50">
        <v>1150</v>
      </c>
    </row>
    <row r="69" spans="1:3" ht="21.75" customHeight="1" thickBot="1" x14ac:dyDescent="0.25">
      <c r="A69" s="44" t="s">
        <v>72</v>
      </c>
      <c r="B69" s="51">
        <f>SUM(B67:B68)</f>
        <v>2450</v>
      </c>
      <c r="C69" s="52">
        <f>SUM(C67:C68)</f>
        <v>2250</v>
      </c>
    </row>
    <row r="70" spans="1:3" ht="21.75" customHeight="1" thickBot="1" x14ac:dyDescent="0.25">
      <c r="A70" s="3"/>
      <c r="B70" s="4"/>
      <c r="C70" s="4"/>
    </row>
    <row r="71" spans="1:3" ht="21.75" customHeight="1" thickBot="1" x14ac:dyDescent="0.3">
      <c r="A71" s="44" t="s">
        <v>74</v>
      </c>
      <c r="B71" s="45" t="s">
        <v>44</v>
      </c>
      <c r="C71" s="117" t="s">
        <v>171</v>
      </c>
    </row>
    <row r="72" spans="1:3" ht="21.75" customHeight="1" x14ac:dyDescent="0.2">
      <c r="A72" s="46" t="s">
        <v>30</v>
      </c>
      <c r="B72" s="47">
        <v>1100</v>
      </c>
      <c r="C72" s="48">
        <v>1100</v>
      </c>
    </row>
    <row r="73" spans="1:3" ht="21.75" customHeight="1" thickBot="1" x14ac:dyDescent="0.25">
      <c r="A73" s="49" t="s">
        <v>70</v>
      </c>
      <c r="B73" s="30">
        <v>1350</v>
      </c>
      <c r="C73" s="50">
        <v>1150</v>
      </c>
    </row>
    <row r="74" spans="1:3" ht="21.75" customHeight="1" thickBot="1" x14ac:dyDescent="0.25">
      <c r="A74" s="44" t="s">
        <v>72</v>
      </c>
      <c r="B74" s="51">
        <f>SUM(B72:B73)</f>
        <v>2450</v>
      </c>
      <c r="C74" s="52">
        <f>SUM(C72:C73)</f>
        <v>2250</v>
      </c>
    </row>
    <row r="75" spans="1:3" ht="21.75" customHeight="1" thickBot="1" x14ac:dyDescent="0.25">
      <c r="A75" s="18"/>
      <c r="B75" s="18"/>
      <c r="C75" s="18"/>
    </row>
    <row r="76" spans="1:3" ht="21.75" customHeight="1" thickBot="1" x14ac:dyDescent="0.3">
      <c r="A76" s="23" t="s">
        <v>128</v>
      </c>
      <c r="B76" s="57"/>
      <c r="C76" s="58"/>
    </row>
    <row r="77" spans="1:3" ht="21.75" customHeight="1" thickBot="1" x14ac:dyDescent="0.25">
      <c r="C77" s="18"/>
    </row>
    <row r="78" spans="1:3" ht="21.75" customHeight="1" thickBot="1" x14ac:dyDescent="0.25">
      <c r="A78" s="127" t="s">
        <v>77</v>
      </c>
      <c r="B78" s="130"/>
      <c r="C78" s="131"/>
    </row>
    <row r="79" spans="1:3" ht="21.75" customHeight="1" thickBot="1" x14ac:dyDescent="0.25">
      <c r="A79" s="3"/>
      <c r="B79" s="4"/>
      <c r="C79" s="4"/>
    </row>
    <row r="80" spans="1:3" ht="21.75" customHeight="1" thickBot="1" x14ac:dyDescent="0.3">
      <c r="A80" s="44" t="s">
        <v>78</v>
      </c>
      <c r="B80" s="117" t="s">
        <v>170</v>
      </c>
      <c r="C80" s="117" t="s">
        <v>171</v>
      </c>
    </row>
    <row r="81" spans="1:3" ht="21.75" customHeight="1" x14ac:dyDescent="0.2">
      <c r="A81" s="46" t="s">
        <v>30</v>
      </c>
      <c r="B81" s="47">
        <v>7040</v>
      </c>
      <c r="C81" s="48">
        <v>7040</v>
      </c>
    </row>
    <row r="82" spans="1:3" ht="21.75" customHeight="1" x14ac:dyDescent="0.2">
      <c r="A82" s="49" t="s">
        <v>70</v>
      </c>
      <c r="B82" s="32">
        <v>10560</v>
      </c>
      <c r="C82" s="59">
        <v>8640</v>
      </c>
    </row>
    <row r="83" spans="1:3" ht="21.75" customHeight="1" x14ac:dyDescent="0.2">
      <c r="A83" s="60" t="s">
        <v>71</v>
      </c>
      <c r="B83" s="32">
        <v>3150</v>
      </c>
      <c r="C83" s="59">
        <v>2800</v>
      </c>
    </row>
    <row r="84" spans="1:3" ht="21.75" customHeight="1" x14ac:dyDescent="0.2">
      <c r="A84" s="60" t="s">
        <v>37</v>
      </c>
      <c r="B84" s="32">
        <v>1900</v>
      </c>
      <c r="C84" s="59">
        <v>1900</v>
      </c>
    </row>
    <row r="85" spans="1:3" ht="21.75" customHeight="1" x14ac:dyDescent="0.2">
      <c r="A85" s="60" t="s">
        <v>79</v>
      </c>
      <c r="B85" s="32">
        <v>1800</v>
      </c>
      <c r="C85" s="59">
        <v>1800</v>
      </c>
    </row>
    <row r="86" spans="1:3" ht="21.75" customHeight="1" thickBot="1" x14ac:dyDescent="0.25">
      <c r="A86" s="49" t="s">
        <v>76</v>
      </c>
      <c r="B86" s="30">
        <v>1800</v>
      </c>
      <c r="C86" s="50">
        <v>1800</v>
      </c>
    </row>
    <row r="87" spans="1:3" ht="21.75" customHeight="1" thickBot="1" x14ac:dyDescent="0.25">
      <c r="A87" s="44" t="s">
        <v>72</v>
      </c>
      <c r="B87" s="51">
        <f>SUM(B81:B86)</f>
        <v>26250</v>
      </c>
      <c r="C87" s="52">
        <f>SUM(C81:C86)</f>
        <v>23980</v>
      </c>
    </row>
    <row r="88" spans="1:3" ht="21.75" customHeight="1" thickBot="1" x14ac:dyDescent="0.25">
      <c r="A88" s="18"/>
      <c r="B88" s="18"/>
      <c r="C88" s="18"/>
    </row>
    <row r="89" spans="1:3" ht="21.75" customHeight="1" thickBot="1" x14ac:dyDescent="0.3">
      <c r="A89" s="44" t="s">
        <v>143</v>
      </c>
      <c r="B89" s="117" t="s">
        <v>170</v>
      </c>
      <c r="C89" s="117" t="s">
        <v>171</v>
      </c>
    </row>
    <row r="90" spans="1:3" ht="21.75" customHeight="1" x14ac:dyDescent="0.2">
      <c r="A90" s="46" t="s">
        <v>30</v>
      </c>
      <c r="B90" s="47">
        <v>7040</v>
      </c>
      <c r="C90" s="48">
        <v>7040</v>
      </c>
    </row>
    <row r="91" spans="1:3" ht="21.75" customHeight="1" x14ac:dyDescent="0.2">
      <c r="A91" s="49" t="s">
        <v>70</v>
      </c>
      <c r="B91" s="32">
        <v>10560</v>
      </c>
      <c r="C91" s="59">
        <v>11520</v>
      </c>
    </row>
    <row r="92" spans="1:3" ht="21.75" customHeight="1" x14ac:dyDescent="0.2">
      <c r="A92" s="60" t="s">
        <v>71</v>
      </c>
      <c r="B92" s="32">
        <v>3150</v>
      </c>
      <c r="C92" s="59">
        <v>4200</v>
      </c>
    </row>
    <row r="93" spans="1:3" ht="21.75" customHeight="1" x14ac:dyDescent="0.2">
      <c r="A93" s="60" t="s">
        <v>37</v>
      </c>
      <c r="B93" s="32">
        <v>1900</v>
      </c>
      <c r="C93" s="59">
        <v>1900</v>
      </c>
    </row>
    <row r="94" spans="1:3" ht="21.75" customHeight="1" x14ac:dyDescent="0.2">
      <c r="A94" s="60" t="s">
        <v>79</v>
      </c>
      <c r="B94" s="32">
        <v>1800</v>
      </c>
      <c r="C94" s="59">
        <v>1800</v>
      </c>
    </row>
    <row r="95" spans="1:3" ht="21.75" customHeight="1" thickBot="1" x14ac:dyDescent="0.25">
      <c r="A95" s="49" t="s">
        <v>76</v>
      </c>
      <c r="B95" s="30">
        <v>900</v>
      </c>
      <c r="C95" s="50">
        <v>900</v>
      </c>
    </row>
    <row r="96" spans="1:3" ht="21.75" customHeight="1" thickBot="1" x14ac:dyDescent="0.25">
      <c r="A96" s="44" t="s">
        <v>72</v>
      </c>
      <c r="B96" s="51">
        <f>SUM(B90:B95)</f>
        <v>25350</v>
      </c>
      <c r="C96" s="52">
        <f>SUM(C90:C95)</f>
        <v>27360</v>
      </c>
    </row>
    <row r="97" spans="1:3" ht="21.75" customHeight="1" thickBot="1" x14ac:dyDescent="0.25">
      <c r="A97" s="18"/>
      <c r="B97" s="18"/>
      <c r="C97" s="18"/>
    </row>
    <row r="98" spans="1:3" ht="21.75" customHeight="1" thickBot="1" x14ac:dyDescent="0.3">
      <c r="A98" s="44" t="s">
        <v>129</v>
      </c>
      <c r="B98" s="117" t="s">
        <v>170</v>
      </c>
      <c r="C98" s="117" t="s">
        <v>171</v>
      </c>
    </row>
    <row r="99" spans="1:3" ht="21.75" customHeight="1" x14ac:dyDescent="0.2">
      <c r="A99" s="46" t="s">
        <v>30</v>
      </c>
      <c r="B99" s="47">
        <v>7040</v>
      </c>
      <c r="C99" s="48">
        <v>7040</v>
      </c>
    </row>
    <row r="100" spans="1:3" ht="21.75" customHeight="1" x14ac:dyDescent="0.2">
      <c r="A100" s="49" t="s">
        <v>70</v>
      </c>
      <c r="B100" s="32">
        <v>14080</v>
      </c>
      <c r="C100" s="59">
        <v>11520</v>
      </c>
    </row>
    <row r="101" spans="1:3" ht="21.75" customHeight="1" x14ac:dyDescent="0.2">
      <c r="A101" s="60" t="s">
        <v>71</v>
      </c>
      <c r="B101" s="32">
        <v>4725</v>
      </c>
      <c r="C101" s="59">
        <v>4200</v>
      </c>
    </row>
    <row r="102" spans="1:3" ht="21.75" customHeight="1" x14ac:dyDescent="0.2">
      <c r="A102" s="60" t="s">
        <v>37</v>
      </c>
      <c r="B102" s="32">
        <v>2850</v>
      </c>
      <c r="C102" s="59">
        <v>2850</v>
      </c>
    </row>
    <row r="103" spans="1:3" ht="21.75" customHeight="1" x14ac:dyDescent="0.2">
      <c r="A103" s="60" t="s">
        <v>79</v>
      </c>
      <c r="B103" s="32">
        <v>2700</v>
      </c>
      <c r="C103" s="59">
        <v>2700</v>
      </c>
    </row>
    <row r="104" spans="1:3" ht="21.75" customHeight="1" thickBot="1" x14ac:dyDescent="0.25">
      <c r="A104" s="49" t="s">
        <v>76</v>
      </c>
      <c r="B104" s="30">
        <v>2700</v>
      </c>
      <c r="C104" s="50">
        <v>2700</v>
      </c>
    </row>
    <row r="105" spans="1:3" ht="21.75" customHeight="1" thickBot="1" x14ac:dyDescent="0.25">
      <c r="A105" s="44" t="s">
        <v>72</v>
      </c>
      <c r="B105" s="51">
        <f>SUM(B99:B104)</f>
        <v>34095</v>
      </c>
      <c r="C105" s="52">
        <f>SUM(C99:C104)</f>
        <v>31010</v>
      </c>
    </row>
    <row r="106" spans="1:3" ht="21.75" customHeight="1" thickBot="1" x14ac:dyDescent="0.25">
      <c r="A106" s="3"/>
      <c r="B106" s="61"/>
      <c r="C106" s="61"/>
    </row>
    <row r="107" spans="1:3" ht="21.75" customHeight="1" thickBot="1" x14ac:dyDescent="0.3">
      <c r="A107" s="23" t="s">
        <v>128</v>
      </c>
      <c r="B107" s="57"/>
      <c r="C107" s="58"/>
    </row>
    <row r="108" spans="1:3" ht="21.75" customHeight="1" thickBot="1" x14ac:dyDescent="0.25">
      <c r="A108" s="3"/>
      <c r="B108" s="61"/>
      <c r="C108" s="61"/>
    </row>
    <row r="109" spans="1:3" ht="21.75" customHeight="1" thickBot="1" x14ac:dyDescent="0.25">
      <c r="A109" s="127" t="s">
        <v>80</v>
      </c>
      <c r="B109" s="130"/>
      <c r="C109" s="131"/>
    </row>
    <row r="110" spans="1:3" ht="21.75" customHeight="1" thickBot="1" x14ac:dyDescent="0.25">
      <c r="A110" s="3"/>
      <c r="B110" s="4"/>
      <c r="C110" s="4"/>
    </row>
    <row r="111" spans="1:3" ht="21.75" customHeight="1" thickBot="1" x14ac:dyDescent="0.3">
      <c r="A111" s="44" t="s">
        <v>48</v>
      </c>
      <c r="B111" s="117" t="s">
        <v>170</v>
      </c>
      <c r="C111" s="117" t="s">
        <v>171</v>
      </c>
    </row>
    <row r="112" spans="1:3" ht="21.75" customHeight="1" x14ac:dyDescent="0.2">
      <c r="A112" s="46" t="s">
        <v>30</v>
      </c>
      <c r="B112" s="47">
        <v>10560</v>
      </c>
      <c r="C112" s="48">
        <v>10560</v>
      </c>
    </row>
    <row r="113" spans="1:3" ht="21.75" customHeight="1" x14ac:dyDescent="0.2">
      <c r="A113" s="49" t="s">
        <v>70</v>
      </c>
      <c r="B113" s="32">
        <f>15840+14080</f>
        <v>29920</v>
      </c>
      <c r="C113" s="59">
        <v>8640</v>
      </c>
    </row>
    <row r="114" spans="1:3" ht="21.75" customHeight="1" x14ac:dyDescent="0.2">
      <c r="A114" s="60" t="s">
        <v>71</v>
      </c>
      <c r="B114" s="32">
        <v>10260</v>
      </c>
      <c r="C114" s="59">
        <v>4640</v>
      </c>
    </row>
    <row r="115" spans="1:3" ht="21.75" customHeight="1" x14ac:dyDescent="0.2">
      <c r="A115" s="60" t="s">
        <v>37</v>
      </c>
      <c r="B115" s="32">
        <v>1900</v>
      </c>
      <c r="C115" s="59">
        <v>1900</v>
      </c>
    </row>
    <row r="116" spans="1:3" ht="21.75" customHeight="1" x14ac:dyDescent="0.2">
      <c r="A116" s="60" t="s">
        <v>79</v>
      </c>
      <c r="B116" s="32">
        <v>1800</v>
      </c>
      <c r="C116" s="59">
        <v>1800</v>
      </c>
    </row>
    <row r="117" spans="1:3" ht="21.75" customHeight="1" thickBot="1" x14ac:dyDescent="0.25">
      <c r="A117" s="49" t="s">
        <v>76</v>
      </c>
      <c r="B117" s="30">
        <v>2500</v>
      </c>
      <c r="C117" s="50">
        <v>2500</v>
      </c>
    </row>
    <row r="118" spans="1:3" ht="21.75" customHeight="1" thickBot="1" x14ac:dyDescent="0.25">
      <c r="A118" s="44" t="s">
        <v>72</v>
      </c>
      <c r="B118" s="51">
        <f>SUM(B112:B117)</f>
        <v>56940</v>
      </c>
      <c r="C118" s="52">
        <f>SUM(C112:C117)</f>
        <v>30040</v>
      </c>
    </row>
    <row r="119" spans="1:3" ht="21.75" customHeight="1" thickBot="1" x14ac:dyDescent="0.25">
      <c r="A119" s="18"/>
      <c r="B119" s="18"/>
      <c r="C119" s="18"/>
    </row>
    <row r="120" spans="1:3" ht="21.75" customHeight="1" thickBot="1" x14ac:dyDescent="0.25">
      <c r="A120" s="127" t="s">
        <v>43</v>
      </c>
      <c r="B120" s="130"/>
      <c r="C120" s="131"/>
    </row>
    <row r="121" spans="1:3" ht="21.75" customHeight="1" thickBot="1" x14ac:dyDescent="0.25">
      <c r="A121" s="3"/>
      <c r="B121" s="4"/>
      <c r="C121" s="4"/>
    </row>
    <row r="122" spans="1:3" ht="21.75" customHeight="1" thickBot="1" x14ac:dyDescent="0.3">
      <c r="A122" s="44" t="s">
        <v>81</v>
      </c>
      <c r="B122" s="117" t="s">
        <v>170</v>
      </c>
      <c r="C122" s="117" t="s">
        <v>171</v>
      </c>
    </row>
    <row r="123" spans="1:3" ht="21.75" customHeight="1" x14ac:dyDescent="0.2">
      <c r="A123" s="46" t="s">
        <v>30</v>
      </c>
      <c r="B123" s="47">
        <v>3300</v>
      </c>
      <c r="C123" s="48">
        <v>3300</v>
      </c>
    </row>
    <row r="124" spans="1:3" ht="21.75" customHeight="1" x14ac:dyDescent="0.2">
      <c r="A124" s="49" t="s">
        <v>70</v>
      </c>
      <c r="B124" s="32">
        <v>1650</v>
      </c>
      <c r="C124" s="59">
        <v>1350</v>
      </c>
    </row>
    <row r="125" spans="1:3" ht="21.75" customHeight="1" x14ac:dyDescent="0.2">
      <c r="A125" s="60" t="s">
        <v>71</v>
      </c>
      <c r="B125" s="32">
        <v>1350</v>
      </c>
      <c r="C125" s="59">
        <v>1200</v>
      </c>
    </row>
    <row r="126" spans="1:3" ht="21.75" customHeight="1" thickBot="1" x14ac:dyDescent="0.25">
      <c r="A126" s="49" t="s">
        <v>76</v>
      </c>
      <c r="B126" s="30">
        <v>300</v>
      </c>
      <c r="C126" s="50">
        <v>300</v>
      </c>
    </row>
    <row r="127" spans="1:3" ht="21.75" customHeight="1" thickBot="1" x14ac:dyDescent="0.25">
      <c r="A127" s="44" t="s">
        <v>72</v>
      </c>
      <c r="B127" s="51">
        <f>SUM(B123:B126)</f>
        <v>6600</v>
      </c>
      <c r="C127" s="52">
        <f>SUM(C123:C126)</f>
        <v>6150</v>
      </c>
    </row>
    <row r="128" spans="1:3" ht="21.75" customHeight="1" thickBot="1" x14ac:dyDescent="0.25">
      <c r="A128" s="3"/>
      <c r="B128" s="61"/>
      <c r="C128" s="61"/>
    </row>
    <row r="129" spans="1:3" ht="21.75" customHeight="1" thickBot="1" x14ac:dyDescent="0.3">
      <c r="A129" s="23" t="s">
        <v>128</v>
      </c>
      <c r="B129" s="57"/>
      <c r="C129" s="58"/>
    </row>
    <row r="130" spans="1:3" ht="21.75" customHeight="1" thickBot="1" x14ac:dyDescent="0.25">
      <c r="C130" s="18"/>
    </row>
    <row r="131" spans="1:3" ht="21.75" customHeight="1" thickBot="1" x14ac:dyDescent="0.25">
      <c r="A131" s="127" t="s">
        <v>82</v>
      </c>
      <c r="B131" s="130"/>
      <c r="C131" s="131"/>
    </row>
    <row r="132" spans="1:3" ht="21.75" customHeight="1" thickBot="1" x14ac:dyDescent="0.25">
      <c r="A132" s="3"/>
      <c r="B132" s="4"/>
      <c r="C132" s="4"/>
    </row>
    <row r="133" spans="1:3" ht="21.75" customHeight="1" thickBot="1" x14ac:dyDescent="0.3">
      <c r="A133" s="44" t="s">
        <v>83</v>
      </c>
      <c r="B133" s="117" t="s">
        <v>170</v>
      </c>
      <c r="C133" s="117" t="s">
        <v>171</v>
      </c>
    </row>
    <row r="134" spans="1:3" ht="21.75" customHeight="1" x14ac:dyDescent="0.2">
      <c r="A134" s="46" t="s">
        <v>30</v>
      </c>
      <c r="B134" s="47">
        <v>7040</v>
      </c>
      <c r="C134" s="48">
        <v>7040</v>
      </c>
    </row>
    <row r="135" spans="1:3" ht="21.75" customHeight="1" x14ac:dyDescent="0.2">
      <c r="A135" s="49" t="s">
        <v>70</v>
      </c>
      <c r="B135" s="32">
        <v>10560</v>
      </c>
      <c r="C135" s="59">
        <v>8640</v>
      </c>
    </row>
    <row r="136" spans="1:3" ht="21.75" customHeight="1" x14ac:dyDescent="0.2">
      <c r="A136" s="60" t="s">
        <v>71</v>
      </c>
      <c r="B136" s="32">
        <v>3150</v>
      </c>
      <c r="C136" s="59">
        <v>2800</v>
      </c>
    </row>
    <row r="137" spans="1:3" ht="21.75" customHeight="1" thickBot="1" x14ac:dyDescent="0.25">
      <c r="A137" s="49" t="s">
        <v>76</v>
      </c>
      <c r="B137" s="30">
        <v>1800</v>
      </c>
      <c r="C137" s="50">
        <v>1800</v>
      </c>
    </row>
    <row r="138" spans="1:3" ht="21.75" customHeight="1" thickBot="1" x14ac:dyDescent="0.25">
      <c r="A138" s="44" t="s">
        <v>72</v>
      </c>
      <c r="B138" s="51">
        <f>SUM(B134:B137)</f>
        <v>22550</v>
      </c>
      <c r="C138" s="52">
        <f>SUM(C134:C137)</f>
        <v>20280</v>
      </c>
    </row>
    <row r="139" spans="1:3" ht="21.75" customHeight="1" thickBot="1" x14ac:dyDescent="0.25">
      <c r="A139" s="18"/>
      <c r="B139" s="18"/>
      <c r="C139" s="18"/>
    </row>
    <row r="140" spans="1:3" ht="21.75" customHeight="1" thickBot="1" x14ac:dyDescent="0.3">
      <c r="A140" s="44" t="s">
        <v>84</v>
      </c>
      <c r="B140" s="117" t="s">
        <v>170</v>
      </c>
      <c r="C140" s="117" t="s">
        <v>171</v>
      </c>
    </row>
    <row r="141" spans="1:3" ht="21.75" customHeight="1" x14ac:dyDescent="0.2">
      <c r="A141" s="46" t="s">
        <v>30</v>
      </c>
      <c r="B141" s="47">
        <v>7040</v>
      </c>
      <c r="C141" s="48">
        <v>7040</v>
      </c>
    </row>
    <row r="142" spans="1:3" ht="21.75" customHeight="1" x14ac:dyDescent="0.2">
      <c r="A142" s="49" t="s">
        <v>70</v>
      </c>
      <c r="B142" s="32">
        <v>10560</v>
      </c>
      <c r="C142" s="59">
        <v>8640</v>
      </c>
    </row>
    <row r="143" spans="1:3" ht="21.75" customHeight="1" x14ac:dyDescent="0.2">
      <c r="A143" s="60" t="s">
        <v>71</v>
      </c>
      <c r="B143" s="32">
        <v>3150</v>
      </c>
      <c r="C143" s="59">
        <v>2800</v>
      </c>
    </row>
    <row r="144" spans="1:3" ht="21.75" customHeight="1" thickBot="1" x14ac:dyDescent="0.25">
      <c r="A144" s="49" t="s">
        <v>76</v>
      </c>
      <c r="B144" s="30">
        <v>900</v>
      </c>
      <c r="C144" s="50">
        <v>900</v>
      </c>
    </row>
    <row r="145" spans="1:3" ht="21.75" customHeight="1" thickBot="1" x14ac:dyDescent="0.25">
      <c r="A145" s="44" t="s">
        <v>72</v>
      </c>
      <c r="B145" s="51">
        <f>SUM(B141:B144)</f>
        <v>21650</v>
      </c>
      <c r="C145" s="52">
        <f>SUM(C141:C144)</f>
        <v>19380</v>
      </c>
    </row>
    <row r="146" spans="1:3" ht="21.75" customHeight="1" thickBot="1" x14ac:dyDescent="0.25">
      <c r="A146" s="3"/>
      <c r="B146" s="61"/>
      <c r="C146" s="61"/>
    </row>
    <row r="147" spans="1:3" ht="21.75" customHeight="1" thickBot="1" x14ac:dyDescent="0.3">
      <c r="A147" s="44" t="s">
        <v>144</v>
      </c>
      <c r="B147" s="117" t="s">
        <v>170</v>
      </c>
      <c r="C147" s="117" t="s">
        <v>171</v>
      </c>
    </row>
    <row r="148" spans="1:3" ht="21.75" customHeight="1" x14ac:dyDescent="0.2">
      <c r="A148" s="46" t="s">
        <v>30</v>
      </c>
      <c r="B148" s="47">
        <v>7040</v>
      </c>
      <c r="C148" s="48">
        <v>7040</v>
      </c>
    </row>
    <row r="149" spans="1:3" ht="21.75" customHeight="1" x14ac:dyDescent="0.2">
      <c r="A149" s="49" t="s">
        <v>70</v>
      </c>
      <c r="B149" s="32">
        <v>14080</v>
      </c>
      <c r="C149" s="59">
        <v>11520</v>
      </c>
    </row>
    <row r="150" spans="1:3" ht="21.75" customHeight="1" x14ac:dyDescent="0.2">
      <c r="A150" s="60" t="s">
        <v>71</v>
      </c>
      <c r="B150" s="32">
        <v>4725</v>
      </c>
      <c r="C150" s="59">
        <v>4200</v>
      </c>
    </row>
    <row r="151" spans="1:3" ht="21.75" customHeight="1" thickBot="1" x14ac:dyDescent="0.25">
      <c r="A151" s="49" t="s">
        <v>76</v>
      </c>
      <c r="B151" s="30">
        <v>1800</v>
      </c>
      <c r="C151" s="50">
        <v>1800</v>
      </c>
    </row>
    <row r="152" spans="1:3" ht="21.75" customHeight="1" thickBot="1" x14ac:dyDescent="0.25">
      <c r="A152" s="44" t="s">
        <v>72</v>
      </c>
      <c r="B152" s="51">
        <f>SUM(B148:B151)</f>
        <v>27645</v>
      </c>
      <c r="C152" s="52">
        <f>SUM(C148:C151)</f>
        <v>24560</v>
      </c>
    </row>
    <row r="153" spans="1:3" ht="21.75" customHeight="1" thickBot="1" x14ac:dyDescent="0.25">
      <c r="A153" s="18"/>
      <c r="B153" s="18"/>
      <c r="C153" s="18"/>
    </row>
    <row r="154" spans="1:3" ht="21.75" customHeight="1" thickBot="1" x14ac:dyDescent="0.3">
      <c r="A154" s="23" t="s">
        <v>128</v>
      </c>
      <c r="B154" s="57"/>
      <c r="C154" s="58"/>
    </row>
    <row r="155" spans="1:3" ht="21.75" customHeight="1" thickBot="1" x14ac:dyDescent="0.25">
      <c r="C155" s="18"/>
    </row>
    <row r="156" spans="1:3" ht="21.75" customHeight="1" thickBot="1" x14ac:dyDescent="0.25">
      <c r="A156" s="127" t="s">
        <v>85</v>
      </c>
      <c r="B156" s="130"/>
      <c r="C156" s="131"/>
    </row>
    <row r="157" spans="1:3" ht="21.75" customHeight="1" thickBot="1" x14ac:dyDescent="0.25">
      <c r="A157" s="3"/>
      <c r="B157" s="4"/>
      <c r="C157" s="4"/>
    </row>
    <row r="158" spans="1:3" ht="21.75" customHeight="1" thickBot="1" x14ac:dyDescent="0.3">
      <c r="A158" s="44" t="s">
        <v>86</v>
      </c>
      <c r="B158" s="117" t="s">
        <v>170</v>
      </c>
      <c r="C158" s="117" t="s">
        <v>171</v>
      </c>
    </row>
    <row r="159" spans="1:3" ht="21.75" customHeight="1" x14ac:dyDescent="0.2">
      <c r="A159" s="46" t="s">
        <v>30</v>
      </c>
      <c r="B159" s="47">
        <v>1320</v>
      </c>
      <c r="C159" s="48">
        <v>1320</v>
      </c>
    </row>
    <row r="160" spans="1:3" ht="21.75" customHeight="1" x14ac:dyDescent="0.2">
      <c r="A160" s="49" t="s">
        <v>70</v>
      </c>
      <c r="B160" s="32">
        <v>990</v>
      </c>
      <c r="C160" s="59">
        <v>810</v>
      </c>
    </row>
    <row r="161" spans="1:3" ht="21.75" customHeight="1" thickBot="1" x14ac:dyDescent="0.25">
      <c r="A161" s="60" t="s">
        <v>71</v>
      </c>
      <c r="B161" s="32">
        <v>405</v>
      </c>
      <c r="C161" s="59">
        <v>360</v>
      </c>
    </row>
    <row r="162" spans="1:3" ht="21.75" customHeight="1" thickBot="1" x14ac:dyDescent="0.25">
      <c r="A162" s="44" t="s">
        <v>72</v>
      </c>
      <c r="B162" s="51">
        <f>SUM(B159:B161)</f>
        <v>2715</v>
      </c>
      <c r="C162" s="52">
        <f>SUM(C159:C161)</f>
        <v>2490</v>
      </c>
    </row>
    <row r="163" spans="1:3" ht="21.75" customHeight="1" thickBot="1" x14ac:dyDescent="0.25">
      <c r="A163" s="18"/>
      <c r="B163" s="18"/>
      <c r="C163" s="18"/>
    </row>
    <row r="164" spans="1:3" ht="21.75" customHeight="1" thickBot="1" x14ac:dyDescent="0.3">
      <c r="A164" s="44" t="s">
        <v>87</v>
      </c>
      <c r="B164" s="117" t="s">
        <v>170</v>
      </c>
      <c r="C164" s="117" t="s">
        <v>171</v>
      </c>
    </row>
    <row r="165" spans="1:3" ht="21.75" customHeight="1" x14ac:dyDescent="0.2">
      <c r="A165" s="46" t="s">
        <v>30</v>
      </c>
      <c r="B165" s="47">
        <v>1320</v>
      </c>
      <c r="C165" s="48">
        <v>1320</v>
      </c>
    </row>
    <row r="166" spans="1:3" ht="21.75" customHeight="1" x14ac:dyDescent="0.2">
      <c r="A166" s="49" t="s">
        <v>70</v>
      </c>
      <c r="B166" s="32">
        <v>990</v>
      </c>
      <c r="C166" s="59">
        <v>810</v>
      </c>
    </row>
    <row r="167" spans="1:3" ht="21.75" customHeight="1" thickBot="1" x14ac:dyDescent="0.25">
      <c r="A167" s="60" t="s">
        <v>71</v>
      </c>
      <c r="B167" s="32">
        <v>405</v>
      </c>
      <c r="C167" s="59">
        <v>360</v>
      </c>
    </row>
    <row r="168" spans="1:3" ht="21.75" customHeight="1" thickBot="1" x14ac:dyDescent="0.25">
      <c r="A168" s="44" t="s">
        <v>72</v>
      </c>
      <c r="B168" s="51">
        <f>SUM(B165:B167)</f>
        <v>2715</v>
      </c>
      <c r="C168" s="52">
        <f>SUM(C165:C167)</f>
        <v>2490</v>
      </c>
    </row>
    <row r="169" spans="1:3" ht="21.75" customHeight="1" thickBot="1" x14ac:dyDescent="0.25">
      <c r="A169" s="18"/>
      <c r="B169" s="18"/>
      <c r="C169" s="18"/>
    </row>
    <row r="170" spans="1:3" ht="21.75" customHeight="1" thickBot="1" x14ac:dyDescent="0.3">
      <c r="A170" s="44" t="s">
        <v>88</v>
      </c>
      <c r="B170" s="117" t="s">
        <v>170</v>
      </c>
      <c r="C170" s="117" t="s">
        <v>171</v>
      </c>
    </row>
    <row r="171" spans="1:3" ht="21.75" customHeight="1" x14ac:dyDescent="0.2">
      <c r="A171" s="46" t="s">
        <v>30</v>
      </c>
      <c r="B171" s="47">
        <v>1320</v>
      </c>
      <c r="C171" s="48">
        <v>1320</v>
      </c>
    </row>
    <row r="172" spans="1:3" ht="21.75" customHeight="1" x14ac:dyDescent="0.2">
      <c r="A172" s="49" t="s">
        <v>70</v>
      </c>
      <c r="B172" s="32">
        <v>990</v>
      </c>
      <c r="C172" s="59">
        <v>810</v>
      </c>
    </row>
    <row r="173" spans="1:3" ht="21.75" customHeight="1" thickBot="1" x14ac:dyDescent="0.25">
      <c r="A173" s="60" t="s">
        <v>71</v>
      </c>
      <c r="B173" s="32">
        <v>405</v>
      </c>
      <c r="C173" s="59">
        <v>360</v>
      </c>
    </row>
    <row r="174" spans="1:3" ht="21.75" customHeight="1" thickBot="1" x14ac:dyDescent="0.25">
      <c r="A174" s="44" t="s">
        <v>72</v>
      </c>
      <c r="B174" s="51">
        <f>SUM(B171:B173)</f>
        <v>2715</v>
      </c>
      <c r="C174" s="52">
        <f>SUM(C171:C173)</f>
        <v>2490</v>
      </c>
    </row>
    <row r="175" spans="1:3" ht="21.75" customHeight="1" thickBot="1" x14ac:dyDescent="0.25">
      <c r="A175" s="18"/>
      <c r="B175" s="18"/>
      <c r="C175" s="18"/>
    </row>
    <row r="176" spans="1:3" ht="21.75" customHeight="1" thickBot="1" x14ac:dyDescent="0.3">
      <c r="A176" s="44" t="s">
        <v>89</v>
      </c>
      <c r="B176" s="117" t="s">
        <v>170</v>
      </c>
      <c r="C176" s="117" t="s">
        <v>171</v>
      </c>
    </row>
    <row r="177" spans="1:3" ht="21.75" customHeight="1" x14ac:dyDescent="0.2">
      <c r="A177" s="46" t="s">
        <v>30</v>
      </c>
      <c r="B177" s="47">
        <v>1320</v>
      </c>
      <c r="C177" s="48">
        <v>1320</v>
      </c>
    </row>
    <row r="178" spans="1:3" ht="21.75" customHeight="1" x14ac:dyDescent="0.2">
      <c r="A178" s="49" t="s">
        <v>70</v>
      </c>
      <c r="B178" s="32">
        <v>990</v>
      </c>
      <c r="C178" s="59">
        <v>810</v>
      </c>
    </row>
    <row r="179" spans="1:3" ht="21.75" customHeight="1" thickBot="1" x14ac:dyDescent="0.25">
      <c r="A179" s="60" t="s">
        <v>71</v>
      </c>
      <c r="B179" s="32">
        <v>405</v>
      </c>
      <c r="C179" s="59">
        <v>360</v>
      </c>
    </row>
    <row r="180" spans="1:3" ht="21.75" customHeight="1" thickBot="1" x14ac:dyDescent="0.25">
      <c r="A180" s="44" t="s">
        <v>72</v>
      </c>
      <c r="B180" s="51">
        <f>SUM(B177:B179)</f>
        <v>2715</v>
      </c>
      <c r="C180" s="52">
        <f>SUM(C177:C179)</f>
        <v>2490</v>
      </c>
    </row>
    <row r="181" spans="1:3" ht="21.75" customHeight="1" thickBot="1" x14ac:dyDescent="0.25">
      <c r="A181" s="18"/>
      <c r="B181" s="18"/>
      <c r="C181" s="18"/>
    </row>
    <row r="182" spans="1:3" ht="21.75" customHeight="1" thickBot="1" x14ac:dyDescent="0.3">
      <c r="A182" s="44" t="s">
        <v>90</v>
      </c>
      <c r="B182" s="117" t="s">
        <v>170</v>
      </c>
      <c r="C182" s="117" t="s">
        <v>171</v>
      </c>
    </row>
    <row r="183" spans="1:3" ht="21.75" customHeight="1" x14ac:dyDescent="0.2">
      <c r="A183" s="46" t="s">
        <v>30</v>
      </c>
      <c r="B183" s="47">
        <v>1320</v>
      </c>
      <c r="C183" s="48">
        <v>1320</v>
      </c>
    </row>
    <row r="184" spans="1:3" ht="21.75" customHeight="1" x14ac:dyDescent="0.2">
      <c r="A184" s="49" t="s">
        <v>70</v>
      </c>
      <c r="B184" s="32">
        <v>990</v>
      </c>
      <c r="C184" s="59">
        <v>810</v>
      </c>
    </row>
    <row r="185" spans="1:3" ht="21.75" customHeight="1" thickBot="1" x14ac:dyDescent="0.25">
      <c r="A185" s="60" t="s">
        <v>71</v>
      </c>
      <c r="B185" s="32">
        <v>405</v>
      </c>
      <c r="C185" s="59">
        <v>360</v>
      </c>
    </row>
    <row r="186" spans="1:3" ht="21.75" customHeight="1" thickBot="1" x14ac:dyDescent="0.25">
      <c r="A186" s="44" t="s">
        <v>72</v>
      </c>
      <c r="B186" s="51">
        <f>SUM(B183:B185)</f>
        <v>2715</v>
      </c>
      <c r="C186" s="52">
        <f>SUM(C183:C185)</f>
        <v>2490</v>
      </c>
    </row>
    <row r="187" spans="1:3" ht="21.75" customHeight="1" thickBot="1" x14ac:dyDescent="0.25">
      <c r="A187" s="18"/>
      <c r="B187" s="18"/>
      <c r="C187" s="18"/>
    </row>
    <row r="188" spans="1:3" ht="21.75" customHeight="1" thickBot="1" x14ac:dyDescent="0.3">
      <c r="A188" s="44" t="s">
        <v>91</v>
      </c>
      <c r="B188" s="117" t="s">
        <v>170</v>
      </c>
      <c r="C188" s="117" t="s">
        <v>171</v>
      </c>
    </row>
    <row r="189" spans="1:3" ht="21.75" customHeight="1" x14ac:dyDescent="0.2">
      <c r="A189" s="46" t="s">
        <v>30</v>
      </c>
      <c r="B189" s="47">
        <v>1320</v>
      </c>
      <c r="C189" s="48">
        <v>1320</v>
      </c>
    </row>
    <row r="190" spans="1:3" ht="21.75" customHeight="1" x14ac:dyDescent="0.2">
      <c r="A190" s="49" t="s">
        <v>70</v>
      </c>
      <c r="B190" s="32">
        <v>990</v>
      </c>
      <c r="C190" s="59">
        <v>810</v>
      </c>
    </row>
    <row r="191" spans="1:3" ht="21.75" customHeight="1" thickBot="1" x14ac:dyDescent="0.25">
      <c r="A191" s="60" t="s">
        <v>71</v>
      </c>
      <c r="B191" s="32">
        <v>405</v>
      </c>
      <c r="C191" s="59">
        <v>360</v>
      </c>
    </row>
    <row r="192" spans="1:3" ht="21.75" customHeight="1" thickBot="1" x14ac:dyDescent="0.25">
      <c r="A192" s="44" t="s">
        <v>72</v>
      </c>
      <c r="B192" s="51">
        <f>SUM(B189:B191)</f>
        <v>2715</v>
      </c>
      <c r="C192" s="52">
        <f>SUM(C189:C191)</f>
        <v>2490</v>
      </c>
    </row>
    <row r="193" spans="1:3" ht="21.75" customHeight="1" thickBot="1" x14ac:dyDescent="0.25">
      <c r="A193" s="3"/>
      <c r="B193" s="61"/>
      <c r="C193" s="61"/>
    </row>
    <row r="194" spans="1:3" ht="21.75" customHeight="1" thickBot="1" x14ac:dyDescent="0.3">
      <c r="A194" s="23" t="s">
        <v>128</v>
      </c>
      <c r="B194" s="57"/>
      <c r="C194" s="58"/>
    </row>
    <row r="195" spans="1:3" ht="21.75" customHeight="1" thickBot="1" x14ac:dyDescent="0.25">
      <c r="C195" s="18"/>
    </row>
    <row r="196" spans="1:3" ht="21.75" customHeight="1" thickBot="1" x14ac:dyDescent="0.25">
      <c r="A196" s="127" t="s">
        <v>92</v>
      </c>
      <c r="B196" s="130"/>
      <c r="C196" s="131"/>
    </row>
    <row r="197" spans="1:3" ht="21.75" customHeight="1" thickBot="1" x14ac:dyDescent="0.25">
      <c r="A197" s="3"/>
      <c r="B197" s="4"/>
      <c r="C197" s="4"/>
    </row>
    <row r="198" spans="1:3" ht="21.75" customHeight="1" thickBot="1" x14ac:dyDescent="0.3">
      <c r="A198" s="44" t="s">
        <v>50</v>
      </c>
      <c r="B198" s="117" t="s">
        <v>170</v>
      </c>
      <c r="C198" s="117" t="s">
        <v>171</v>
      </c>
    </row>
    <row r="199" spans="1:3" ht="21.75" customHeight="1" x14ac:dyDescent="0.2">
      <c r="A199" s="46" t="s">
        <v>30</v>
      </c>
      <c r="B199" s="47">
        <v>6600</v>
      </c>
      <c r="C199" s="48">
        <v>6600</v>
      </c>
    </row>
    <row r="200" spans="1:3" ht="21.75" customHeight="1" x14ac:dyDescent="0.2">
      <c r="A200" s="49" t="s">
        <v>70</v>
      </c>
      <c r="B200" s="32">
        <v>9900</v>
      </c>
      <c r="C200" s="59">
        <v>8100</v>
      </c>
    </row>
    <row r="201" spans="1:3" ht="21.75" customHeight="1" x14ac:dyDescent="0.2">
      <c r="A201" s="60" t="s">
        <v>71</v>
      </c>
      <c r="B201" s="32">
        <v>3150</v>
      </c>
      <c r="C201" s="59">
        <v>2800</v>
      </c>
    </row>
    <row r="202" spans="1:3" ht="21.75" customHeight="1" thickBot="1" x14ac:dyDescent="0.25">
      <c r="A202" s="53" t="s">
        <v>76</v>
      </c>
      <c r="B202" s="54">
        <v>1200</v>
      </c>
      <c r="C202" s="55">
        <v>1200</v>
      </c>
    </row>
    <row r="203" spans="1:3" ht="21.75" customHeight="1" thickBot="1" x14ac:dyDescent="0.25">
      <c r="A203" s="44" t="s">
        <v>72</v>
      </c>
      <c r="B203" s="51">
        <f>SUM(B199:B202)</f>
        <v>20850</v>
      </c>
      <c r="C203" s="52">
        <f>SUM(C199:C202)</f>
        <v>18700</v>
      </c>
    </row>
    <row r="204" spans="1:3" ht="21.75" customHeight="1" thickBot="1" x14ac:dyDescent="0.25">
      <c r="A204" s="18"/>
      <c r="B204" s="18"/>
      <c r="C204" s="18"/>
    </row>
    <row r="205" spans="1:3" ht="21.75" customHeight="1" thickBot="1" x14ac:dyDescent="0.3">
      <c r="A205" s="44" t="s">
        <v>145</v>
      </c>
      <c r="B205" s="117" t="s">
        <v>170</v>
      </c>
      <c r="C205" s="117" t="s">
        <v>171</v>
      </c>
    </row>
    <row r="206" spans="1:3" ht="21.75" customHeight="1" x14ac:dyDescent="0.2">
      <c r="A206" s="46" t="s">
        <v>30</v>
      </c>
      <c r="B206" s="47">
        <v>6600</v>
      </c>
      <c r="C206" s="48">
        <v>6600</v>
      </c>
    </row>
    <row r="207" spans="1:3" ht="21.75" customHeight="1" x14ac:dyDescent="0.2">
      <c r="A207" s="49" t="s">
        <v>70</v>
      </c>
      <c r="B207" s="32">
        <v>9900</v>
      </c>
      <c r="C207" s="59">
        <v>8100</v>
      </c>
    </row>
    <row r="208" spans="1:3" ht="21.75" customHeight="1" x14ac:dyDescent="0.2">
      <c r="A208" s="60" t="s">
        <v>71</v>
      </c>
      <c r="B208" s="32">
        <v>3150</v>
      </c>
      <c r="C208" s="59">
        <v>2800</v>
      </c>
    </row>
    <row r="209" spans="1:3" ht="21.75" customHeight="1" thickBot="1" x14ac:dyDescent="0.25">
      <c r="A209" s="53" t="s">
        <v>76</v>
      </c>
      <c r="B209" s="54">
        <v>1200</v>
      </c>
      <c r="C209" s="55">
        <v>1200</v>
      </c>
    </row>
    <row r="210" spans="1:3" ht="21.75" customHeight="1" thickBot="1" x14ac:dyDescent="0.25">
      <c r="A210" s="44" t="s">
        <v>72</v>
      </c>
      <c r="B210" s="51">
        <f>SUM(B206:B209)</f>
        <v>20850</v>
      </c>
      <c r="C210" s="52">
        <f>SUM(C206:C209)</f>
        <v>18700</v>
      </c>
    </row>
    <row r="211" spans="1:3" ht="21.75" customHeight="1" thickBot="1" x14ac:dyDescent="0.25">
      <c r="A211" s="18"/>
      <c r="B211" s="18"/>
      <c r="C211" s="18"/>
    </row>
    <row r="212" spans="1:3" ht="21.75" customHeight="1" thickBot="1" x14ac:dyDescent="0.25">
      <c r="A212" s="127" t="s">
        <v>93</v>
      </c>
      <c r="B212" s="130"/>
      <c r="C212" s="131"/>
    </row>
    <row r="213" spans="1:3" ht="21.75" customHeight="1" thickBot="1" x14ac:dyDescent="0.25">
      <c r="A213" s="3"/>
      <c r="B213" s="4"/>
      <c r="C213" s="4"/>
    </row>
    <row r="214" spans="1:3" ht="21.75" customHeight="1" thickBot="1" x14ac:dyDescent="0.3">
      <c r="A214" s="44" t="s">
        <v>14</v>
      </c>
      <c r="B214" s="117" t="s">
        <v>170</v>
      </c>
      <c r="C214" s="117" t="s">
        <v>171</v>
      </c>
    </row>
    <row r="215" spans="1:3" ht="21.75" customHeight="1" x14ac:dyDescent="0.2">
      <c r="A215" s="46" t="s">
        <v>30</v>
      </c>
      <c r="B215" s="47">
        <v>6600</v>
      </c>
      <c r="C215" s="48">
        <v>6600</v>
      </c>
    </row>
    <row r="216" spans="1:3" ht="21.75" customHeight="1" x14ac:dyDescent="0.2">
      <c r="A216" s="49" t="s">
        <v>70</v>
      </c>
      <c r="B216" s="32">
        <v>6600</v>
      </c>
      <c r="C216" s="59">
        <v>5400</v>
      </c>
    </row>
    <row r="217" spans="1:3" ht="21.75" customHeight="1" x14ac:dyDescent="0.2">
      <c r="A217" s="60" t="s">
        <v>71</v>
      </c>
      <c r="B217" s="32">
        <v>2025</v>
      </c>
      <c r="C217" s="59">
        <v>1800</v>
      </c>
    </row>
    <row r="218" spans="1:3" ht="21.75" customHeight="1" thickBot="1" x14ac:dyDescent="0.25">
      <c r="A218" s="53" t="s">
        <v>76</v>
      </c>
      <c r="B218" s="54">
        <v>1800</v>
      </c>
      <c r="C218" s="55">
        <v>1800</v>
      </c>
    </row>
    <row r="219" spans="1:3" ht="21.75" customHeight="1" thickBot="1" x14ac:dyDescent="0.25">
      <c r="A219" s="44" t="s">
        <v>72</v>
      </c>
      <c r="B219" s="51">
        <f>SUM(B215:B218)</f>
        <v>17025</v>
      </c>
      <c r="C219" s="52">
        <f>SUM(C215:C218)</f>
        <v>15600</v>
      </c>
    </row>
    <row r="220" spans="1:3" ht="21.75" customHeight="1" thickBot="1" x14ac:dyDescent="0.25">
      <c r="A220" s="18"/>
      <c r="B220" s="18"/>
      <c r="C220" s="18"/>
    </row>
    <row r="221" spans="1:3" ht="21.75" customHeight="1" thickBot="1" x14ac:dyDescent="0.25">
      <c r="A221" s="127" t="s">
        <v>94</v>
      </c>
      <c r="B221" s="130"/>
      <c r="C221" s="131"/>
    </row>
    <row r="222" spans="1:3" ht="21.75" customHeight="1" thickBot="1" x14ac:dyDescent="0.25">
      <c r="A222" s="3"/>
      <c r="B222" s="4"/>
      <c r="C222" s="4"/>
    </row>
    <row r="223" spans="1:3" ht="21.75" customHeight="1" thickBot="1" x14ac:dyDescent="0.3">
      <c r="A223" s="44" t="s">
        <v>49</v>
      </c>
      <c r="B223" s="117" t="s">
        <v>170</v>
      </c>
      <c r="C223" s="117" t="s">
        <v>171</v>
      </c>
    </row>
    <row r="224" spans="1:3" ht="21.75" customHeight="1" x14ac:dyDescent="0.2">
      <c r="A224" s="46" t="s">
        <v>30</v>
      </c>
      <c r="B224" s="47">
        <v>6600</v>
      </c>
      <c r="C224" s="48">
        <v>6600</v>
      </c>
    </row>
    <row r="225" spans="1:3" ht="21.75" customHeight="1" x14ac:dyDescent="0.2">
      <c r="A225" s="49" t="s">
        <v>70</v>
      </c>
      <c r="B225" s="32">
        <v>6600</v>
      </c>
      <c r="C225" s="59">
        <v>5400</v>
      </c>
    </row>
    <row r="226" spans="1:3" ht="21.75" customHeight="1" x14ac:dyDescent="0.2">
      <c r="A226" s="60" t="s">
        <v>71</v>
      </c>
      <c r="B226" s="32">
        <v>1575</v>
      </c>
      <c r="C226" s="59">
        <v>1400</v>
      </c>
    </row>
    <row r="227" spans="1:3" ht="21.75" customHeight="1" thickBot="1" x14ac:dyDescent="0.25">
      <c r="A227" s="53" t="s">
        <v>76</v>
      </c>
      <c r="B227" s="54">
        <v>300</v>
      </c>
      <c r="C227" s="55">
        <v>300</v>
      </c>
    </row>
    <row r="228" spans="1:3" ht="21.75" customHeight="1" thickBot="1" x14ac:dyDescent="0.25">
      <c r="A228" s="44" t="s">
        <v>72</v>
      </c>
      <c r="B228" s="51">
        <f>SUM(B224:B227)</f>
        <v>15075</v>
      </c>
      <c r="C228" s="52">
        <f>SUM(C224:C227)</f>
        <v>13700</v>
      </c>
    </row>
    <row r="229" spans="1:3" ht="21.75" customHeight="1" thickBot="1" x14ac:dyDescent="0.25">
      <c r="A229" s="3"/>
      <c r="B229" s="61"/>
      <c r="C229" s="61"/>
    </row>
    <row r="230" spans="1:3" ht="21.75" customHeight="1" thickBot="1" x14ac:dyDescent="0.3">
      <c r="A230" s="23" t="s">
        <v>128</v>
      </c>
      <c r="B230" s="57"/>
      <c r="C230" s="58"/>
    </row>
    <row r="231" spans="1:3" ht="21.75" customHeight="1" thickBot="1" x14ac:dyDescent="0.3">
      <c r="A231" s="66"/>
      <c r="B231" s="67"/>
      <c r="C231" s="68"/>
    </row>
    <row r="232" spans="1:3" ht="21.75" customHeight="1" thickBot="1" x14ac:dyDescent="0.25">
      <c r="A232" s="127" t="s">
        <v>168</v>
      </c>
      <c r="B232" s="130"/>
      <c r="C232" s="131"/>
    </row>
    <row r="233" spans="1:3" ht="21.75" customHeight="1" thickBot="1" x14ac:dyDescent="0.25">
      <c r="A233" s="3"/>
      <c r="B233" s="4"/>
      <c r="C233" s="4"/>
    </row>
    <row r="234" spans="1:3" ht="21.75" customHeight="1" thickBot="1" x14ac:dyDescent="0.3">
      <c r="A234" s="44" t="s">
        <v>146</v>
      </c>
      <c r="B234" s="117" t="s">
        <v>170</v>
      </c>
      <c r="C234" s="117" t="s">
        <v>171</v>
      </c>
    </row>
    <row r="235" spans="1:3" ht="21.75" customHeight="1" x14ac:dyDescent="0.2">
      <c r="A235" s="46" t="s">
        <v>30</v>
      </c>
      <c r="B235" s="47">
        <v>1320</v>
      </c>
      <c r="C235" s="48">
        <v>1320</v>
      </c>
    </row>
    <row r="236" spans="1:3" ht="21.75" customHeight="1" x14ac:dyDescent="0.2">
      <c r="A236" s="49" t="s">
        <v>70</v>
      </c>
      <c r="B236" s="32">
        <v>1320</v>
      </c>
      <c r="C236" s="59">
        <v>1080</v>
      </c>
    </row>
    <row r="237" spans="1:3" ht="21.75" customHeight="1" thickBot="1" x14ac:dyDescent="0.25">
      <c r="A237" s="60" t="s">
        <v>71</v>
      </c>
      <c r="B237" s="32">
        <v>315</v>
      </c>
      <c r="C237" s="59">
        <v>280</v>
      </c>
    </row>
    <row r="238" spans="1:3" ht="21.75" customHeight="1" thickBot="1" x14ac:dyDescent="0.25">
      <c r="A238" s="44" t="s">
        <v>72</v>
      </c>
      <c r="B238" s="51">
        <f>SUM(B235:B237)</f>
        <v>2955</v>
      </c>
      <c r="C238" s="52">
        <f>SUM(C235:C237)</f>
        <v>2680</v>
      </c>
    </row>
    <row r="239" spans="1:3" ht="21.75" customHeight="1" thickBot="1" x14ac:dyDescent="0.25">
      <c r="A239" s="3"/>
      <c r="B239" s="61"/>
      <c r="C239" s="61"/>
    </row>
    <row r="240" spans="1:3" ht="21.75" customHeight="1" thickBot="1" x14ac:dyDescent="0.3">
      <c r="A240" s="44" t="s">
        <v>146</v>
      </c>
      <c r="B240" s="117" t="s">
        <v>170</v>
      </c>
      <c r="C240" s="117" t="s">
        <v>171</v>
      </c>
    </row>
    <row r="241" spans="1:3" ht="21.75" customHeight="1" x14ac:dyDescent="0.2">
      <c r="A241" s="46" t="s">
        <v>30</v>
      </c>
      <c r="B241" s="47">
        <v>1320</v>
      </c>
      <c r="C241" s="48">
        <v>1320</v>
      </c>
    </row>
    <row r="242" spans="1:3" ht="21.75" customHeight="1" x14ac:dyDescent="0.2">
      <c r="A242" s="49" t="s">
        <v>70</v>
      </c>
      <c r="B242" s="32">
        <v>1320</v>
      </c>
      <c r="C242" s="59">
        <v>1080</v>
      </c>
    </row>
    <row r="243" spans="1:3" ht="21.75" customHeight="1" thickBot="1" x14ac:dyDescent="0.25">
      <c r="A243" s="60" t="s">
        <v>71</v>
      </c>
      <c r="B243" s="32">
        <v>315</v>
      </c>
      <c r="C243" s="59">
        <v>280</v>
      </c>
    </row>
    <row r="244" spans="1:3" ht="21.75" customHeight="1" thickBot="1" x14ac:dyDescent="0.25">
      <c r="A244" s="44" t="s">
        <v>72</v>
      </c>
      <c r="B244" s="51">
        <f>SUM(B241:B243)</f>
        <v>2955</v>
      </c>
      <c r="C244" s="52">
        <f>SUM(C241:C243)</f>
        <v>2680</v>
      </c>
    </row>
    <row r="245" spans="1:3" ht="21.75" customHeight="1" thickBot="1" x14ac:dyDescent="0.3">
      <c r="A245" s="66"/>
      <c r="B245" s="67"/>
      <c r="C245" s="68"/>
    </row>
    <row r="246" spans="1:3" ht="21.75" customHeight="1" thickBot="1" x14ac:dyDescent="0.3">
      <c r="A246" s="23" t="s">
        <v>128</v>
      </c>
      <c r="B246" s="57"/>
      <c r="C246" s="58"/>
    </row>
    <row r="247" spans="1:3" ht="21.75" customHeight="1" x14ac:dyDescent="0.25">
      <c r="A247" s="66"/>
      <c r="B247" s="67"/>
      <c r="C247" s="68"/>
    </row>
    <row r="248" spans="1:3" ht="21.75" customHeight="1" thickBot="1" x14ac:dyDescent="0.25">
      <c r="A248" s="18"/>
      <c r="B248" s="18"/>
      <c r="C248" s="18"/>
    </row>
    <row r="249" spans="1:3" ht="21.75" customHeight="1" thickBot="1" x14ac:dyDescent="0.3">
      <c r="A249" s="63" t="s">
        <v>95</v>
      </c>
      <c r="B249" s="62">
        <f>B64+B69+B74+B87+B96+B105+B118+B127+B138+B145+B152+B162+B168+B174+B180+B186+B192+B203+B210+B219+B228+B238+B244</f>
        <v>324430</v>
      </c>
      <c r="C249" s="62">
        <f>C64+C69+C74+C87+C96+C105+C118+C127+C138+C145+C152+C162+C168+C174+C180+C186+C192+C203+C210+C219+C228+C238+C244</f>
        <v>276510</v>
      </c>
    </row>
    <row r="250" spans="1:3" ht="21.75" customHeight="1" thickBot="1" x14ac:dyDescent="0.25"/>
    <row r="251" spans="1:3" ht="21.75" customHeight="1" thickBot="1" x14ac:dyDescent="0.25">
      <c r="A251" s="127" t="s">
        <v>96</v>
      </c>
      <c r="B251" s="130"/>
      <c r="C251" s="131"/>
    </row>
    <row r="252" spans="1:3" ht="21.75" customHeight="1" thickBot="1" x14ac:dyDescent="0.25">
      <c r="A252" s="3"/>
      <c r="B252" s="4"/>
      <c r="C252" s="4"/>
    </row>
    <row r="253" spans="1:3" ht="21.75" customHeight="1" thickBot="1" x14ac:dyDescent="0.3">
      <c r="A253" s="44" t="s">
        <v>12</v>
      </c>
      <c r="B253" s="117" t="s">
        <v>170</v>
      </c>
      <c r="C253" s="117" t="s">
        <v>171</v>
      </c>
    </row>
    <row r="254" spans="1:3" ht="21.75" customHeight="1" thickBot="1" x14ac:dyDescent="0.25">
      <c r="A254" s="46" t="s">
        <v>147</v>
      </c>
      <c r="B254" s="47">
        <v>46500</v>
      </c>
      <c r="C254" s="48">
        <v>0</v>
      </c>
    </row>
    <row r="255" spans="1:3" ht="21.75" customHeight="1" thickBot="1" x14ac:dyDescent="0.25">
      <c r="A255" s="114" t="s">
        <v>30</v>
      </c>
      <c r="B255" s="115">
        <v>0</v>
      </c>
      <c r="C255" s="116">
        <v>11000</v>
      </c>
    </row>
    <row r="256" spans="1:3" ht="21.75" customHeight="1" thickBot="1" x14ac:dyDescent="0.25">
      <c r="A256" s="114" t="s">
        <v>70</v>
      </c>
      <c r="B256" s="115">
        <v>0</v>
      </c>
      <c r="C256" s="116">
        <v>6075</v>
      </c>
    </row>
    <row r="257" spans="1:3" ht="21.75" customHeight="1" thickBot="1" x14ac:dyDescent="0.25">
      <c r="A257" s="114" t="s">
        <v>71</v>
      </c>
      <c r="B257" s="115">
        <v>0</v>
      </c>
      <c r="C257" s="116">
        <v>6075</v>
      </c>
    </row>
    <row r="258" spans="1:3" ht="21.75" customHeight="1" thickBot="1" x14ac:dyDescent="0.25">
      <c r="A258" s="114" t="s">
        <v>172</v>
      </c>
      <c r="B258" s="115">
        <v>0</v>
      </c>
      <c r="C258" s="116">
        <v>2500</v>
      </c>
    </row>
    <row r="259" spans="1:3" ht="31.5" customHeight="1" thickBot="1" x14ac:dyDescent="0.25">
      <c r="A259" s="114" t="s">
        <v>173</v>
      </c>
      <c r="B259" s="115">
        <v>0</v>
      </c>
      <c r="C259" s="116">
        <v>98900</v>
      </c>
    </row>
    <row r="260" spans="1:3" ht="21.75" customHeight="1" thickBot="1" x14ac:dyDescent="0.25">
      <c r="A260" s="114" t="s">
        <v>76</v>
      </c>
      <c r="B260" s="115">
        <v>0</v>
      </c>
      <c r="C260" s="116">
        <v>2250</v>
      </c>
    </row>
    <row r="261" spans="1:3" ht="21.75" customHeight="1" thickBot="1" x14ac:dyDescent="0.25">
      <c r="A261" s="44" t="s">
        <v>72</v>
      </c>
      <c r="B261" s="51">
        <f>SUM(B254:B254)</f>
        <v>46500</v>
      </c>
      <c r="C261" s="51">
        <f>SUM(C254:C260)</f>
        <v>126800</v>
      </c>
    </row>
    <row r="262" spans="1:3" ht="21.75" customHeight="1" thickBot="1" x14ac:dyDescent="0.25">
      <c r="A262" s="3"/>
      <c r="B262" s="12"/>
      <c r="C262" s="12"/>
    </row>
    <row r="263" spans="1:3" ht="21.75" customHeight="1" thickBot="1" x14ac:dyDescent="0.3">
      <c r="A263" s="44" t="s">
        <v>97</v>
      </c>
      <c r="B263" s="117" t="s">
        <v>170</v>
      </c>
      <c r="C263" s="117" t="s">
        <v>171</v>
      </c>
    </row>
    <row r="264" spans="1:3" ht="21.75" customHeight="1" thickBot="1" x14ac:dyDescent="0.25">
      <c r="A264" s="46" t="s">
        <v>98</v>
      </c>
      <c r="B264" s="47">
        <v>37800</v>
      </c>
      <c r="C264" s="48">
        <v>37800</v>
      </c>
    </row>
    <row r="265" spans="1:3" ht="21.75" customHeight="1" thickBot="1" x14ac:dyDescent="0.25">
      <c r="A265" s="44" t="s">
        <v>72</v>
      </c>
      <c r="B265" s="51">
        <f>SUM(B264:B264)</f>
        <v>37800</v>
      </c>
      <c r="C265" s="52">
        <f>SUM(C264:C264)</f>
        <v>37800</v>
      </c>
    </row>
    <row r="266" spans="1:3" ht="21.75" customHeight="1" thickBot="1" x14ac:dyDescent="0.25">
      <c r="A266" s="18"/>
      <c r="B266" s="18"/>
      <c r="C266" s="18"/>
    </row>
    <row r="267" spans="1:3" ht="21.75" customHeight="1" thickBot="1" x14ac:dyDescent="0.3">
      <c r="A267" s="44" t="s">
        <v>99</v>
      </c>
      <c r="B267" s="117" t="s">
        <v>170</v>
      </c>
      <c r="C267" s="117" t="s">
        <v>171</v>
      </c>
    </row>
    <row r="268" spans="1:3" ht="37.5" customHeight="1" x14ac:dyDescent="0.2">
      <c r="A268" s="46" t="s">
        <v>175</v>
      </c>
      <c r="B268" s="47">
        <v>90000</v>
      </c>
      <c r="C268" s="48">
        <v>30000</v>
      </c>
    </row>
    <row r="269" spans="1:3" ht="66" customHeight="1" thickBot="1" x14ac:dyDescent="0.25">
      <c r="A269" s="69" t="s">
        <v>179</v>
      </c>
      <c r="B269" s="56">
        <v>22400</v>
      </c>
      <c r="C269" s="70">
        <v>50000</v>
      </c>
    </row>
    <row r="270" spans="1:3" ht="21.75" customHeight="1" thickBot="1" x14ac:dyDescent="0.25">
      <c r="A270" s="44" t="s">
        <v>72</v>
      </c>
      <c r="B270" s="51">
        <f>SUM(B268:B269)</f>
        <v>112400</v>
      </c>
      <c r="C270" s="52">
        <f>SUM(C268:C269)</f>
        <v>80000</v>
      </c>
    </row>
    <row r="271" spans="1:3" ht="21.75" customHeight="1" thickBot="1" x14ac:dyDescent="0.25">
      <c r="A271" s="18"/>
      <c r="B271" s="18"/>
      <c r="C271" s="18"/>
    </row>
    <row r="272" spans="1:3" ht="39" customHeight="1" thickBot="1" x14ac:dyDescent="0.3">
      <c r="A272" s="132" t="s">
        <v>180</v>
      </c>
      <c r="B272" s="133"/>
      <c r="C272" s="134"/>
    </row>
    <row r="273" spans="1:3" ht="21.75" customHeight="1" thickBot="1" x14ac:dyDescent="0.25">
      <c r="A273" s="18"/>
      <c r="B273" s="18"/>
      <c r="C273" s="18"/>
    </row>
    <row r="274" spans="1:3" ht="21.75" customHeight="1" thickBot="1" x14ac:dyDescent="0.25">
      <c r="A274" s="127" t="s">
        <v>100</v>
      </c>
      <c r="B274" s="130"/>
      <c r="C274" s="131"/>
    </row>
    <row r="275" spans="1:3" ht="21.75" customHeight="1" thickBot="1" x14ac:dyDescent="0.25">
      <c r="A275" s="3"/>
      <c r="B275" s="4"/>
      <c r="C275" s="4"/>
    </row>
    <row r="276" spans="1:3" ht="21.75" customHeight="1" thickBot="1" x14ac:dyDescent="0.3">
      <c r="A276" s="44"/>
      <c r="B276" s="117" t="s">
        <v>170</v>
      </c>
      <c r="C276" s="117" t="s">
        <v>171</v>
      </c>
    </row>
    <row r="277" spans="1:3" ht="21.75" customHeight="1" x14ac:dyDescent="0.2">
      <c r="A277" s="46" t="s">
        <v>101</v>
      </c>
      <c r="B277" s="47">
        <v>2000</v>
      </c>
      <c r="C277" s="48">
        <v>2000</v>
      </c>
    </row>
    <row r="278" spans="1:3" ht="21.75" customHeight="1" x14ac:dyDescent="0.2">
      <c r="A278" s="60" t="s">
        <v>177</v>
      </c>
      <c r="B278" s="32">
        <v>1600</v>
      </c>
      <c r="C278" s="59">
        <v>1600</v>
      </c>
    </row>
    <row r="279" spans="1:3" ht="21.75" customHeight="1" x14ac:dyDescent="0.2">
      <c r="A279" s="60" t="s">
        <v>176</v>
      </c>
      <c r="B279" s="32">
        <v>1600</v>
      </c>
      <c r="C279" s="59">
        <v>1600</v>
      </c>
    </row>
    <row r="280" spans="1:3" ht="21.75" customHeight="1" x14ac:dyDescent="0.2">
      <c r="A280" s="60" t="s">
        <v>178</v>
      </c>
      <c r="B280" s="32">
        <v>1600</v>
      </c>
      <c r="C280" s="59">
        <v>1600</v>
      </c>
    </row>
    <row r="281" spans="1:3" ht="21.75" customHeight="1" x14ac:dyDescent="0.2">
      <c r="A281" s="60" t="s">
        <v>102</v>
      </c>
      <c r="B281" s="32">
        <v>5000</v>
      </c>
      <c r="C281" s="59">
        <v>5000</v>
      </c>
    </row>
    <row r="282" spans="1:3" ht="21.75" customHeight="1" x14ac:dyDescent="0.2">
      <c r="A282" s="60" t="s">
        <v>103</v>
      </c>
      <c r="B282" s="32">
        <v>1080</v>
      </c>
      <c r="C282" s="59">
        <v>1080</v>
      </c>
    </row>
    <row r="283" spans="1:3" ht="21.75" customHeight="1" x14ac:dyDescent="0.2">
      <c r="A283" s="60" t="s">
        <v>104</v>
      </c>
      <c r="B283" s="32">
        <v>2200</v>
      </c>
      <c r="C283" s="59">
        <v>2200</v>
      </c>
    </row>
    <row r="284" spans="1:3" ht="21.75" customHeight="1" thickBot="1" x14ac:dyDescent="0.25">
      <c r="A284" s="53" t="s">
        <v>148</v>
      </c>
      <c r="B284" s="54">
        <v>5000</v>
      </c>
      <c r="C284" s="55">
        <v>5000</v>
      </c>
    </row>
    <row r="285" spans="1:3" ht="21.75" customHeight="1" thickBot="1" x14ac:dyDescent="0.25">
      <c r="A285" s="44" t="s">
        <v>72</v>
      </c>
      <c r="B285" s="51">
        <f>SUM(B277:B284)</f>
        <v>20080</v>
      </c>
      <c r="C285" s="52">
        <f>SUM(C277:C284)</f>
        <v>20080</v>
      </c>
    </row>
    <row r="286" spans="1:3" ht="21.75" customHeight="1" thickBot="1" x14ac:dyDescent="0.25">
      <c r="A286" s="18"/>
      <c r="B286" s="18"/>
      <c r="C286" s="18"/>
    </row>
    <row r="287" spans="1:3" ht="21.75" customHeight="1" thickBot="1" x14ac:dyDescent="0.3">
      <c r="A287" s="42" t="s">
        <v>105</v>
      </c>
      <c r="B287" s="43">
        <f>B261+B265+B270+B285</f>
        <v>216780</v>
      </c>
      <c r="C287" s="43">
        <f>C261+C265+C270+C285</f>
        <v>264680</v>
      </c>
    </row>
    <row r="288" spans="1:3" ht="21.75" customHeight="1" thickBot="1" x14ac:dyDescent="0.25">
      <c r="C288" s="18"/>
    </row>
    <row r="289" spans="1:3" ht="21.75" customHeight="1" thickBot="1" x14ac:dyDescent="0.3">
      <c r="A289" s="23" t="s">
        <v>128</v>
      </c>
      <c r="B289" s="21"/>
      <c r="C289" s="22"/>
    </row>
    <row r="290" spans="1:3" ht="21.75" customHeight="1" thickBot="1" x14ac:dyDescent="0.25"/>
    <row r="291" spans="1:3" ht="21.75" customHeight="1" thickBot="1" x14ac:dyDescent="0.25">
      <c r="A291" s="127" t="s">
        <v>106</v>
      </c>
      <c r="B291" s="128"/>
      <c r="C291" s="129"/>
    </row>
    <row r="292" spans="1:3" ht="21.75" customHeight="1" thickBot="1" x14ac:dyDescent="0.25">
      <c r="A292" s="3"/>
      <c r="B292" s="4"/>
      <c r="C292" s="4"/>
    </row>
    <row r="293" spans="1:3" ht="21.75" customHeight="1" thickBot="1" x14ac:dyDescent="0.3">
      <c r="A293" s="44"/>
      <c r="B293" s="117" t="s">
        <v>170</v>
      </c>
      <c r="C293" s="117" t="s">
        <v>171</v>
      </c>
    </row>
    <row r="294" spans="1:3" ht="21.75" customHeight="1" x14ac:dyDescent="0.2">
      <c r="A294" s="46" t="s">
        <v>107</v>
      </c>
      <c r="B294" s="47">
        <v>12000</v>
      </c>
      <c r="C294" s="48">
        <v>12000</v>
      </c>
    </row>
    <row r="295" spans="1:3" ht="21.75" customHeight="1" x14ac:dyDescent="0.2">
      <c r="A295" s="60" t="s">
        <v>108</v>
      </c>
      <c r="B295" s="32">
        <v>2000</v>
      </c>
      <c r="C295" s="59">
        <v>2000</v>
      </c>
    </row>
    <row r="296" spans="1:3" ht="21.75" customHeight="1" x14ac:dyDescent="0.2">
      <c r="A296" s="60" t="s">
        <v>17</v>
      </c>
      <c r="B296" s="32">
        <v>1000</v>
      </c>
      <c r="C296" s="59">
        <v>1000</v>
      </c>
    </row>
    <row r="297" spans="1:3" ht="21.75" customHeight="1" x14ac:dyDescent="0.2">
      <c r="A297" s="60" t="s">
        <v>109</v>
      </c>
      <c r="B297" s="32">
        <v>4000</v>
      </c>
      <c r="C297" s="59">
        <v>4000</v>
      </c>
    </row>
    <row r="298" spans="1:3" ht="21.75" customHeight="1" thickBot="1" x14ac:dyDescent="0.25">
      <c r="A298" s="60" t="s">
        <v>61</v>
      </c>
      <c r="B298" s="32">
        <v>4000</v>
      </c>
      <c r="C298" s="59">
        <v>4000</v>
      </c>
    </row>
    <row r="299" spans="1:3" ht="21.75" customHeight="1" thickBot="1" x14ac:dyDescent="0.25">
      <c r="A299" s="44" t="s">
        <v>72</v>
      </c>
      <c r="B299" s="51">
        <f>SUM(B294:B298)</f>
        <v>23000</v>
      </c>
      <c r="C299" s="52">
        <f>SUM(C294:C298)</f>
        <v>23000</v>
      </c>
    </row>
    <row r="300" spans="1:3" ht="21.75" customHeight="1" thickBot="1" x14ac:dyDescent="0.25">
      <c r="A300" s="3"/>
      <c r="B300" s="12"/>
      <c r="C300" s="12"/>
    </row>
    <row r="301" spans="1:3" ht="21.75" customHeight="1" thickBot="1" x14ac:dyDescent="0.3">
      <c r="A301" s="42" t="s">
        <v>105</v>
      </c>
      <c r="B301" s="43">
        <f>B299</f>
        <v>23000</v>
      </c>
      <c r="C301" s="43">
        <f>C299</f>
        <v>23000</v>
      </c>
    </row>
    <row r="302" spans="1:3" ht="21.75" customHeight="1" thickBot="1" x14ac:dyDescent="0.25">
      <c r="C302" s="18"/>
    </row>
    <row r="303" spans="1:3" ht="21.75" customHeight="1" thickBot="1" x14ac:dyDescent="0.3">
      <c r="A303" s="23" t="s">
        <v>128</v>
      </c>
      <c r="B303" s="21"/>
      <c r="C303" s="22"/>
    </row>
    <row r="304" spans="1:3" ht="21.75" customHeight="1" thickBot="1" x14ac:dyDescent="0.25"/>
    <row r="305" spans="1:3" ht="21.75" customHeight="1" thickBot="1" x14ac:dyDescent="0.25">
      <c r="A305" s="127" t="s">
        <v>110</v>
      </c>
      <c r="B305" s="130"/>
      <c r="C305" s="131"/>
    </row>
    <row r="306" spans="1:3" ht="21.75" customHeight="1" thickBot="1" x14ac:dyDescent="0.25">
      <c r="A306" s="3"/>
      <c r="B306" s="4"/>
      <c r="C306" s="4"/>
    </row>
    <row r="307" spans="1:3" ht="21.75" customHeight="1" thickBot="1" x14ac:dyDescent="0.3">
      <c r="A307" s="44"/>
      <c r="B307" s="117" t="s">
        <v>170</v>
      </c>
      <c r="C307" s="117" t="s">
        <v>171</v>
      </c>
    </row>
    <row r="308" spans="1:3" ht="21.75" customHeight="1" x14ac:dyDescent="0.2">
      <c r="A308" s="46" t="s">
        <v>111</v>
      </c>
      <c r="B308" s="47">
        <v>2200</v>
      </c>
      <c r="C308" s="48">
        <v>2200</v>
      </c>
    </row>
    <row r="309" spans="1:3" ht="21.75" customHeight="1" x14ac:dyDescent="0.2">
      <c r="A309" s="60" t="s">
        <v>112</v>
      </c>
      <c r="B309" s="32">
        <v>0</v>
      </c>
      <c r="C309" s="59">
        <v>0</v>
      </c>
    </row>
    <row r="310" spans="1:3" ht="21.75" customHeight="1" x14ac:dyDescent="0.2">
      <c r="A310" s="60" t="s">
        <v>113</v>
      </c>
      <c r="B310" s="32">
        <v>0</v>
      </c>
      <c r="C310" s="59">
        <v>0</v>
      </c>
    </row>
    <row r="311" spans="1:3" ht="21.75" customHeight="1" x14ac:dyDescent="0.2">
      <c r="A311" s="60" t="s">
        <v>114</v>
      </c>
      <c r="B311" s="32">
        <v>2400</v>
      </c>
      <c r="C311" s="59">
        <v>2400</v>
      </c>
    </row>
    <row r="312" spans="1:3" ht="21.75" customHeight="1" x14ac:dyDescent="0.2">
      <c r="A312" s="60" t="s">
        <v>115</v>
      </c>
      <c r="B312" s="32">
        <v>600</v>
      </c>
      <c r="C312" s="59">
        <v>600</v>
      </c>
    </row>
    <row r="313" spans="1:3" ht="21.75" customHeight="1" x14ac:dyDescent="0.2">
      <c r="A313" s="60" t="s">
        <v>116</v>
      </c>
      <c r="B313" s="32">
        <v>700</v>
      </c>
      <c r="C313" s="59">
        <v>700</v>
      </c>
    </row>
    <row r="314" spans="1:3" ht="21.75" customHeight="1" x14ac:dyDescent="0.2">
      <c r="A314" s="49" t="s">
        <v>117</v>
      </c>
      <c r="B314" s="30">
        <v>0</v>
      </c>
      <c r="C314" s="50">
        <v>0</v>
      </c>
    </row>
    <row r="315" spans="1:3" ht="21.75" customHeight="1" thickBot="1" x14ac:dyDescent="0.25">
      <c r="A315" s="53" t="s">
        <v>118</v>
      </c>
      <c r="B315" s="54">
        <v>700</v>
      </c>
      <c r="C315" s="55">
        <v>700</v>
      </c>
    </row>
    <row r="316" spans="1:3" ht="21.75" customHeight="1" thickBot="1" x14ac:dyDescent="0.25">
      <c r="A316" s="44" t="s">
        <v>72</v>
      </c>
      <c r="B316" s="51">
        <f>SUM(B308:B315)</f>
        <v>6600</v>
      </c>
      <c r="C316" s="52">
        <f>SUM(C308:C315)</f>
        <v>6600</v>
      </c>
    </row>
    <row r="317" spans="1:3" ht="21.75" customHeight="1" thickBot="1" x14ac:dyDescent="0.25">
      <c r="A317" s="3"/>
      <c r="B317" s="12"/>
      <c r="C317" s="12"/>
    </row>
    <row r="318" spans="1:3" ht="21.75" customHeight="1" thickBot="1" x14ac:dyDescent="0.25">
      <c r="A318" s="127" t="s">
        <v>119</v>
      </c>
      <c r="B318" s="130"/>
      <c r="C318" s="131"/>
    </row>
    <row r="319" spans="1:3" ht="21.75" customHeight="1" thickBot="1" x14ac:dyDescent="0.25">
      <c r="A319" s="3"/>
      <c r="B319" s="4"/>
      <c r="C319" s="4"/>
    </row>
    <row r="320" spans="1:3" ht="21.75" customHeight="1" thickBot="1" x14ac:dyDescent="0.3">
      <c r="A320" s="44"/>
      <c r="B320" s="117" t="s">
        <v>170</v>
      </c>
      <c r="C320" s="117" t="s">
        <v>171</v>
      </c>
    </row>
    <row r="321" spans="1:3" ht="21.75" customHeight="1" thickBot="1" x14ac:dyDescent="0.25">
      <c r="A321" s="46" t="s">
        <v>120</v>
      </c>
      <c r="B321" s="47">
        <v>4000</v>
      </c>
      <c r="C321" s="48">
        <v>4000</v>
      </c>
    </row>
    <row r="322" spans="1:3" ht="21.75" customHeight="1" thickBot="1" x14ac:dyDescent="0.25">
      <c r="A322" s="44" t="s">
        <v>72</v>
      </c>
      <c r="B322" s="51">
        <f>SUM(B321:B321)</f>
        <v>4000</v>
      </c>
      <c r="C322" s="52">
        <f>SUM(C321:C321)</f>
        <v>4000</v>
      </c>
    </row>
    <row r="323" spans="1:3" ht="21.75" customHeight="1" thickBot="1" x14ac:dyDescent="0.25">
      <c r="A323" s="3"/>
      <c r="B323" s="12"/>
      <c r="C323" s="12"/>
    </row>
    <row r="324" spans="1:3" ht="21.75" customHeight="1" thickBot="1" x14ac:dyDescent="0.25">
      <c r="A324" s="127" t="s">
        <v>121</v>
      </c>
      <c r="B324" s="130"/>
      <c r="C324" s="131"/>
    </row>
    <row r="325" spans="1:3" ht="21.75" customHeight="1" thickBot="1" x14ac:dyDescent="0.25">
      <c r="A325" s="3"/>
      <c r="B325" s="4"/>
      <c r="C325" s="4"/>
    </row>
    <row r="326" spans="1:3" ht="21.75" customHeight="1" thickBot="1" x14ac:dyDescent="0.3">
      <c r="A326" s="44"/>
      <c r="B326" s="117" t="s">
        <v>170</v>
      </c>
      <c r="C326" s="117" t="s">
        <v>171</v>
      </c>
    </row>
    <row r="327" spans="1:3" ht="21.75" customHeight="1" x14ac:dyDescent="0.2">
      <c r="A327" s="46" t="s">
        <v>122</v>
      </c>
      <c r="B327" s="47">
        <v>64200</v>
      </c>
      <c r="C327" s="48">
        <v>64200</v>
      </c>
    </row>
    <row r="328" spans="1:3" ht="21.75" customHeight="1" x14ac:dyDescent="0.2">
      <c r="A328" s="60" t="s">
        <v>19</v>
      </c>
      <c r="B328" s="32">
        <v>2050</v>
      </c>
      <c r="C328" s="59">
        <v>2050</v>
      </c>
    </row>
    <row r="329" spans="1:3" ht="21.75" customHeight="1" x14ac:dyDescent="0.2">
      <c r="A329" s="60" t="s">
        <v>123</v>
      </c>
      <c r="B329" s="32">
        <v>10000</v>
      </c>
      <c r="C329" s="59">
        <v>10000</v>
      </c>
    </row>
    <row r="330" spans="1:3" ht="21.75" customHeight="1" x14ac:dyDescent="0.2">
      <c r="A330" s="60" t="s">
        <v>20</v>
      </c>
      <c r="B330" s="32">
        <v>1600</v>
      </c>
      <c r="C330" s="59">
        <v>1600</v>
      </c>
    </row>
    <row r="331" spans="1:3" ht="21.75" customHeight="1" x14ac:dyDescent="0.2">
      <c r="A331" s="60" t="s">
        <v>21</v>
      </c>
      <c r="B331" s="32">
        <v>2500</v>
      </c>
      <c r="C331" s="59">
        <v>2500</v>
      </c>
    </row>
    <row r="332" spans="1:3" ht="21.75" customHeight="1" x14ac:dyDescent="0.2">
      <c r="A332" s="60" t="s">
        <v>124</v>
      </c>
      <c r="B332" s="32">
        <v>11500</v>
      </c>
      <c r="C332" s="59">
        <v>11500</v>
      </c>
    </row>
    <row r="333" spans="1:3" ht="21.75" customHeight="1" x14ac:dyDescent="0.2">
      <c r="A333" s="49" t="s">
        <v>22</v>
      </c>
      <c r="B333" s="30">
        <v>741.03</v>
      </c>
      <c r="C333" s="50">
        <v>761.03</v>
      </c>
    </row>
    <row r="334" spans="1:3" ht="21.75" customHeight="1" x14ac:dyDescent="0.2">
      <c r="A334" s="64" t="s">
        <v>125</v>
      </c>
      <c r="B334" s="30">
        <v>4500</v>
      </c>
      <c r="C334" s="30">
        <v>4500</v>
      </c>
    </row>
    <row r="335" spans="1:3" ht="21.75" customHeight="1" x14ac:dyDescent="0.2">
      <c r="A335" s="64" t="s">
        <v>23</v>
      </c>
      <c r="B335" s="30">
        <v>4000</v>
      </c>
      <c r="C335" s="30">
        <v>4000</v>
      </c>
    </row>
    <row r="336" spans="1:3" ht="21.75" customHeight="1" thickBot="1" x14ac:dyDescent="0.25">
      <c r="A336" s="64" t="s">
        <v>126</v>
      </c>
      <c r="B336" s="30">
        <v>600</v>
      </c>
      <c r="C336" s="30">
        <v>600</v>
      </c>
    </row>
    <row r="337" spans="1:3" ht="21.75" customHeight="1" thickBot="1" x14ac:dyDescent="0.25">
      <c r="A337" s="44" t="s">
        <v>72</v>
      </c>
      <c r="B337" s="51">
        <f>SUM(B327:B336)</f>
        <v>101691.03</v>
      </c>
      <c r="C337" s="52">
        <f>SUM(C327:C336)</f>
        <v>101711.03</v>
      </c>
    </row>
    <row r="338" spans="1:3" ht="21.75" customHeight="1" thickBot="1" x14ac:dyDescent="0.25">
      <c r="A338" s="3"/>
      <c r="B338" s="12"/>
      <c r="C338" s="12"/>
    </row>
    <row r="339" spans="1:3" ht="21.75" customHeight="1" thickBot="1" x14ac:dyDescent="0.3">
      <c r="A339" s="42" t="s">
        <v>181</v>
      </c>
      <c r="B339" s="43">
        <f>B316+B322+B337</f>
        <v>112291.03</v>
      </c>
      <c r="C339" s="43">
        <f>C316+C322+C337</f>
        <v>112311.03</v>
      </c>
    </row>
    <row r="340" spans="1:3" ht="21.75" customHeight="1" thickBot="1" x14ac:dyDescent="0.25"/>
    <row r="341" spans="1:3" ht="21.75" customHeight="1" thickBot="1" x14ac:dyDescent="0.25">
      <c r="A341" s="127" t="s">
        <v>135</v>
      </c>
      <c r="B341" s="130"/>
      <c r="C341" s="131"/>
    </row>
    <row r="342" spans="1:3" ht="21.75" customHeight="1" thickBot="1" x14ac:dyDescent="0.25">
      <c r="A342" s="3"/>
      <c r="B342" s="4"/>
      <c r="C342" s="4"/>
    </row>
    <row r="343" spans="1:3" ht="21.75" customHeight="1" thickBot="1" x14ac:dyDescent="0.3">
      <c r="A343" s="44"/>
      <c r="B343" s="117" t="s">
        <v>170</v>
      </c>
      <c r="C343" s="117" t="s">
        <v>171</v>
      </c>
    </row>
    <row r="344" spans="1:3" ht="21.75" customHeight="1" x14ac:dyDescent="0.2">
      <c r="A344" s="46" t="s">
        <v>130</v>
      </c>
      <c r="B344" s="47">
        <v>22000</v>
      </c>
      <c r="C344" s="48">
        <v>22000</v>
      </c>
    </row>
    <row r="345" spans="1:3" ht="21.75" customHeight="1" x14ac:dyDescent="0.2">
      <c r="A345" s="60" t="s">
        <v>11</v>
      </c>
      <c r="B345" s="32">
        <v>4500</v>
      </c>
      <c r="C345" s="59">
        <v>4500</v>
      </c>
    </row>
    <row r="346" spans="1:3" ht="21.75" customHeight="1" x14ac:dyDescent="0.2">
      <c r="A346" s="60" t="s">
        <v>10</v>
      </c>
      <c r="B346" s="32">
        <v>3000</v>
      </c>
      <c r="C346" s="59">
        <v>3000</v>
      </c>
    </row>
    <row r="347" spans="1:3" ht="21.75" customHeight="1" x14ac:dyDescent="0.2">
      <c r="A347" s="60" t="s">
        <v>149</v>
      </c>
      <c r="B347" s="32">
        <v>25000</v>
      </c>
      <c r="C347" s="59">
        <v>25000</v>
      </c>
    </row>
    <row r="348" spans="1:3" ht="21.75" customHeight="1" x14ac:dyDescent="0.2">
      <c r="A348" s="60" t="s">
        <v>131</v>
      </c>
      <c r="B348" s="32">
        <v>171700</v>
      </c>
      <c r="C348" s="59">
        <v>171700</v>
      </c>
    </row>
    <row r="349" spans="1:3" ht="21.75" customHeight="1" x14ac:dyDescent="0.2">
      <c r="A349" s="49" t="s">
        <v>101</v>
      </c>
      <c r="B349" s="30">
        <v>2000</v>
      </c>
      <c r="C349" s="50">
        <v>2000</v>
      </c>
    </row>
    <row r="350" spans="1:3" ht="21.75" customHeight="1" x14ac:dyDescent="0.2">
      <c r="A350" s="49" t="s">
        <v>132</v>
      </c>
      <c r="B350" s="30">
        <v>4200</v>
      </c>
      <c r="C350" s="50">
        <v>4200</v>
      </c>
    </row>
    <row r="351" spans="1:3" ht="21.75" customHeight="1" x14ac:dyDescent="0.2">
      <c r="A351" s="49" t="s">
        <v>133</v>
      </c>
      <c r="B351" s="30">
        <v>7000</v>
      </c>
      <c r="C351" s="50">
        <v>7000</v>
      </c>
    </row>
    <row r="352" spans="1:3" ht="21.75" customHeight="1" x14ac:dyDescent="0.2">
      <c r="A352" s="49" t="s">
        <v>134</v>
      </c>
      <c r="B352" s="30">
        <v>2300</v>
      </c>
      <c r="C352" s="50">
        <v>2300</v>
      </c>
    </row>
    <row r="353" spans="1:4" ht="21.75" customHeight="1" x14ac:dyDescent="0.2">
      <c r="A353" s="49" t="s">
        <v>150</v>
      </c>
      <c r="B353" s="30">
        <v>5000</v>
      </c>
      <c r="C353" s="50">
        <v>5000</v>
      </c>
    </row>
    <row r="354" spans="1:4" ht="21.75" customHeight="1" thickBot="1" x14ac:dyDescent="0.25">
      <c r="A354" s="49" t="s">
        <v>51</v>
      </c>
      <c r="B354" s="30">
        <v>2500</v>
      </c>
      <c r="C354" s="50">
        <v>2500</v>
      </c>
    </row>
    <row r="355" spans="1:4" ht="21.75" customHeight="1" thickBot="1" x14ac:dyDescent="0.25">
      <c r="A355" s="44" t="s">
        <v>72</v>
      </c>
      <c r="B355" s="51">
        <f>SUM(B344:B354)</f>
        <v>249200</v>
      </c>
      <c r="C355" s="52">
        <f>SUM(C344:C354)</f>
        <v>249200</v>
      </c>
    </row>
    <row r="356" spans="1:4" ht="21.75" customHeight="1" thickBot="1" x14ac:dyDescent="0.25"/>
    <row r="357" spans="1:4" ht="21.75" customHeight="1" thickBot="1" x14ac:dyDescent="0.25">
      <c r="A357" s="118" t="s">
        <v>67</v>
      </c>
      <c r="B357" s="119"/>
      <c r="C357" s="119"/>
      <c r="D357" s="120"/>
    </row>
    <row r="358" spans="1:4" ht="21.75" customHeight="1" thickBot="1" x14ac:dyDescent="0.25">
      <c r="A358" s="10"/>
      <c r="B358" s="11"/>
      <c r="C358" s="11"/>
      <c r="D358" s="11"/>
    </row>
    <row r="359" spans="1:4" ht="21.75" customHeight="1" x14ac:dyDescent="0.2">
      <c r="A359" s="7" t="s">
        <v>7</v>
      </c>
      <c r="B359" s="8" t="s">
        <v>8</v>
      </c>
      <c r="C359" s="121" t="s">
        <v>9</v>
      </c>
      <c r="D359" s="122"/>
    </row>
    <row r="360" spans="1:4" ht="21.75" customHeight="1" x14ac:dyDescent="0.2">
      <c r="A360" s="5" t="s">
        <v>69</v>
      </c>
      <c r="B360" s="6" t="s">
        <v>42</v>
      </c>
      <c r="C360" s="9"/>
      <c r="D360" s="65" t="s">
        <v>58</v>
      </c>
    </row>
    <row r="361" spans="1:4" ht="21.75" customHeight="1" x14ac:dyDescent="0.2">
      <c r="A361" s="5" t="s">
        <v>73</v>
      </c>
      <c r="B361" s="6" t="s">
        <v>151</v>
      </c>
      <c r="C361" s="9"/>
      <c r="D361" s="65" t="s">
        <v>53</v>
      </c>
    </row>
    <row r="362" spans="1:4" ht="21.75" customHeight="1" x14ac:dyDescent="0.2">
      <c r="A362" s="5" t="s">
        <v>74</v>
      </c>
      <c r="B362" s="6" t="s">
        <v>42</v>
      </c>
      <c r="C362" s="9"/>
      <c r="D362" s="65" t="s">
        <v>54</v>
      </c>
    </row>
    <row r="363" spans="1:4" ht="21.75" customHeight="1" x14ac:dyDescent="0.2">
      <c r="A363" s="5" t="s">
        <v>75</v>
      </c>
      <c r="B363" s="6" t="s">
        <v>42</v>
      </c>
      <c r="C363" s="9"/>
      <c r="D363" s="65" t="s">
        <v>55</v>
      </c>
    </row>
    <row r="364" spans="1:4" ht="21.75" customHeight="1" x14ac:dyDescent="0.2">
      <c r="A364" s="5" t="s">
        <v>152</v>
      </c>
      <c r="B364" s="6" t="s">
        <v>151</v>
      </c>
      <c r="C364" s="9"/>
      <c r="D364" s="65" t="s">
        <v>53</v>
      </c>
    </row>
    <row r="365" spans="1:4" ht="21.75" customHeight="1" x14ac:dyDescent="0.2">
      <c r="A365" s="5" t="s">
        <v>153</v>
      </c>
      <c r="B365" s="6" t="s">
        <v>151</v>
      </c>
      <c r="C365" s="9"/>
      <c r="D365" s="65" t="s">
        <v>54</v>
      </c>
    </row>
    <row r="366" spans="1:4" ht="21.75" customHeight="1" x14ac:dyDescent="0.2">
      <c r="A366" s="5" t="s">
        <v>154</v>
      </c>
      <c r="B366" s="6" t="s">
        <v>42</v>
      </c>
      <c r="C366" s="9"/>
      <c r="D366" s="65" t="s">
        <v>63</v>
      </c>
    </row>
    <row r="367" spans="1:4" ht="21.75" customHeight="1" x14ac:dyDescent="0.2">
      <c r="A367" s="5" t="s">
        <v>16</v>
      </c>
      <c r="B367" s="6" t="s">
        <v>15</v>
      </c>
      <c r="C367" s="9"/>
      <c r="D367" s="65" t="s">
        <v>155</v>
      </c>
    </row>
    <row r="368" spans="1:4" ht="21.75" customHeight="1" x14ac:dyDescent="0.2">
      <c r="A368" s="5" t="s">
        <v>156</v>
      </c>
      <c r="B368" s="6" t="s">
        <v>42</v>
      </c>
      <c r="C368" s="9"/>
      <c r="D368" s="65" t="s">
        <v>58</v>
      </c>
    </row>
    <row r="369" spans="1:4" ht="21.75" customHeight="1" x14ac:dyDescent="0.2">
      <c r="A369" s="5" t="s">
        <v>157</v>
      </c>
      <c r="B369" s="6" t="s">
        <v>151</v>
      </c>
      <c r="C369" s="9"/>
      <c r="D369" s="65" t="s">
        <v>54</v>
      </c>
    </row>
    <row r="370" spans="1:4" ht="21.75" customHeight="1" x14ac:dyDescent="0.2">
      <c r="A370" s="5" t="s">
        <v>158</v>
      </c>
      <c r="B370" s="6" t="s">
        <v>42</v>
      </c>
      <c r="C370" s="9"/>
      <c r="D370" s="65" t="s">
        <v>55</v>
      </c>
    </row>
    <row r="371" spans="1:4" ht="21.75" customHeight="1" x14ac:dyDescent="0.2">
      <c r="A371" s="5" t="s">
        <v>11</v>
      </c>
      <c r="B371" s="6" t="s">
        <v>151</v>
      </c>
      <c r="C371" s="9"/>
      <c r="D371" s="65" t="s">
        <v>54</v>
      </c>
    </row>
    <row r="372" spans="1:4" ht="21.75" customHeight="1" x14ac:dyDescent="0.2">
      <c r="A372" s="5" t="s">
        <v>149</v>
      </c>
      <c r="B372" s="6" t="s">
        <v>151</v>
      </c>
      <c r="C372" s="9"/>
      <c r="D372" s="65" t="s">
        <v>54</v>
      </c>
    </row>
    <row r="373" spans="1:4" ht="21.75" customHeight="1" x14ac:dyDescent="0.2">
      <c r="A373" s="5" t="s">
        <v>159</v>
      </c>
      <c r="B373" s="6" t="s">
        <v>42</v>
      </c>
      <c r="C373" s="9"/>
      <c r="D373" s="65" t="s">
        <v>58</v>
      </c>
    </row>
    <row r="374" spans="1:4" ht="21.75" customHeight="1" x14ac:dyDescent="0.2">
      <c r="A374" s="5" t="s">
        <v>160</v>
      </c>
      <c r="B374" s="6" t="s">
        <v>42</v>
      </c>
      <c r="C374" s="9"/>
      <c r="D374" s="65" t="s">
        <v>62</v>
      </c>
    </row>
    <row r="375" spans="1:4" ht="21.75" customHeight="1" x14ac:dyDescent="0.2">
      <c r="A375" s="5" t="s">
        <v>161</v>
      </c>
      <c r="B375" s="6" t="s">
        <v>42</v>
      </c>
      <c r="C375" s="9"/>
      <c r="D375" s="65" t="s">
        <v>59</v>
      </c>
    </row>
    <row r="376" spans="1:4" ht="21.75" customHeight="1" x14ac:dyDescent="0.2">
      <c r="A376" s="5" t="s">
        <v>162</v>
      </c>
      <c r="B376" s="6" t="s">
        <v>42</v>
      </c>
      <c r="C376" s="9"/>
      <c r="D376" s="65" t="s">
        <v>59</v>
      </c>
    </row>
    <row r="377" spans="1:4" ht="21.75" customHeight="1" x14ac:dyDescent="0.2">
      <c r="A377" s="5" t="s">
        <v>163</v>
      </c>
      <c r="B377" s="6" t="s">
        <v>42</v>
      </c>
      <c r="C377" s="9"/>
      <c r="D377" s="65" t="s">
        <v>54</v>
      </c>
    </row>
    <row r="378" spans="1:4" ht="21.75" customHeight="1" x14ac:dyDescent="0.2">
      <c r="A378" s="5" t="s">
        <v>56</v>
      </c>
      <c r="B378" s="6" t="s">
        <v>42</v>
      </c>
      <c r="C378" s="9"/>
      <c r="D378" s="65" t="s">
        <v>55</v>
      </c>
    </row>
    <row r="379" spans="1:4" ht="21.75" customHeight="1" x14ac:dyDescent="0.2">
      <c r="A379" s="5" t="s">
        <v>165</v>
      </c>
      <c r="B379" s="6" t="s">
        <v>151</v>
      </c>
      <c r="C379" s="9"/>
      <c r="D379" s="65" t="s">
        <v>52</v>
      </c>
    </row>
    <row r="380" spans="1:4" ht="21.75" customHeight="1" x14ac:dyDescent="0.2">
      <c r="A380" s="5" t="s">
        <v>164</v>
      </c>
      <c r="B380" s="6" t="s">
        <v>42</v>
      </c>
      <c r="C380" s="9"/>
      <c r="D380" s="65" t="s">
        <v>63</v>
      </c>
    </row>
    <row r="381" spans="1:4" ht="21.75" customHeight="1" x14ac:dyDescent="0.2">
      <c r="A381" s="5" t="s">
        <v>13</v>
      </c>
      <c r="B381" s="6" t="s">
        <v>15</v>
      </c>
      <c r="C381" s="9"/>
      <c r="D381" s="65" t="s">
        <v>155</v>
      </c>
    </row>
    <row r="382" spans="1:4" ht="21.75" customHeight="1" x14ac:dyDescent="0.2">
      <c r="A382" s="71" t="s">
        <v>60</v>
      </c>
      <c r="B382" s="72" t="s">
        <v>42</v>
      </c>
      <c r="C382" s="73"/>
      <c r="D382" s="74" t="s">
        <v>58</v>
      </c>
    </row>
    <row r="383" spans="1:4" ht="21.75" customHeight="1" x14ac:dyDescent="0.2">
      <c r="A383" s="5" t="s">
        <v>166</v>
      </c>
      <c r="B383" s="6" t="s">
        <v>42</v>
      </c>
      <c r="C383" s="9"/>
      <c r="D383" s="65" t="s">
        <v>52</v>
      </c>
    </row>
    <row r="384" spans="1:4" ht="21.75" customHeight="1" thickBot="1" x14ac:dyDescent="0.25">
      <c r="A384" s="75" t="s">
        <v>167</v>
      </c>
      <c r="B384" s="76" t="s">
        <v>42</v>
      </c>
      <c r="C384" s="77"/>
      <c r="D384" s="78" t="s">
        <v>57</v>
      </c>
    </row>
  </sheetData>
  <mergeCells count="25">
    <mergeCell ref="A272:C272"/>
    <mergeCell ref="A131:C131"/>
    <mergeCell ref="A156:C156"/>
    <mergeCell ref="A196:C196"/>
    <mergeCell ref="A29:C29"/>
    <mergeCell ref="A57:C57"/>
    <mergeCell ref="A59:C59"/>
    <mergeCell ref="A78:C78"/>
    <mergeCell ref="A55:C55"/>
    <mergeCell ref="A357:D357"/>
    <mergeCell ref="C359:D359"/>
    <mergeCell ref="A1:C1"/>
    <mergeCell ref="A2:C2"/>
    <mergeCell ref="A291:C291"/>
    <mergeCell ref="A305:C305"/>
    <mergeCell ref="A318:C318"/>
    <mergeCell ref="A324:C324"/>
    <mergeCell ref="A341:C341"/>
    <mergeCell ref="A212:C212"/>
    <mergeCell ref="A221:C221"/>
    <mergeCell ref="A232:C232"/>
    <mergeCell ref="A251:C251"/>
    <mergeCell ref="A274:C274"/>
    <mergeCell ref="A109:C109"/>
    <mergeCell ref="A120:C120"/>
  </mergeCells>
  <phoneticPr fontId="8" type="noConversion"/>
  <pageMargins left="0.55118110236220474" right="0.27559055118110237" top="0.98425196850393704" bottom="0.98425196850393704" header="0.51181102362204722" footer="0.51181102362204722"/>
  <pageSetup paperSize="9" scale="66" orientation="portrait" r:id="rId1"/>
  <headerFooter alignWithMargins="0">
    <oddHeader>&amp;L&amp;D&amp;R&amp;F</oddHeader>
    <oddFooter>&amp;R&amp;P of &amp;N</oddFooter>
  </headerFooter>
  <rowBreaks count="10" manualBreakCount="10">
    <brk id="28" max="16383" man="1"/>
    <brk id="56" max="16383" man="1"/>
    <brk id="77" max="16383" man="1"/>
    <brk id="108" max="16383" man="1"/>
    <brk id="155" max="16383" man="1"/>
    <brk id="195" max="16383" man="1"/>
    <brk id="231" max="16383" man="1"/>
    <brk id="250" max="16383" man="1"/>
    <brk id="290" max="16383" man="1"/>
    <brk id="3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>European Anti poverty Network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EAPN</dc:creator>
  <cp:lastModifiedBy>Sigrid Dahmen</cp:lastModifiedBy>
  <cp:lastPrinted>2015-03-11T14:41:30Z</cp:lastPrinted>
  <dcterms:created xsi:type="dcterms:W3CDTF">2008-07-10T11:46:21Z</dcterms:created>
  <dcterms:modified xsi:type="dcterms:W3CDTF">2015-03-13T06:44:54Z</dcterms:modified>
</cp:coreProperties>
</file>