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7\Finalised\"/>
    </mc:Choice>
  </mc:AlternateContent>
  <bookViews>
    <workbookView xWindow="0" yWindow="0" windowWidth="16390" windowHeight="5090" activeTab="1"/>
  </bookViews>
  <sheets>
    <sheet name="Overview" sheetId="2" r:id="rId1"/>
    <sheet name="Detail" sheetId="1" r:id="rId2"/>
  </sheets>
  <calcPr calcId="171027"/>
</workbook>
</file>

<file path=xl/calcChain.xml><?xml version="1.0" encoding="utf-8"?>
<calcChain xmlns="http://schemas.openxmlformats.org/spreadsheetml/2006/main">
  <c r="H33" i="1" l="1"/>
  <c r="B43" i="1" l="1"/>
  <c r="J6" i="1"/>
  <c r="K6" i="1"/>
  <c r="J12" i="1"/>
  <c r="K12" i="1"/>
  <c r="J15" i="1"/>
  <c r="K15" i="1"/>
  <c r="J22" i="1"/>
  <c r="K22" i="1"/>
  <c r="J43" i="1"/>
  <c r="K43" i="1"/>
  <c r="K28" i="1" l="1"/>
  <c r="K47" i="1" s="1"/>
  <c r="J28" i="1"/>
  <c r="J47" i="1" s="1"/>
  <c r="G43" i="1"/>
  <c r="F43" i="1"/>
  <c r="E43" i="1"/>
  <c r="D43" i="1"/>
  <c r="B11" i="2" s="1"/>
  <c r="G22" i="1"/>
  <c r="F22" i="1"/>
  <c r="E22" i="1"/>
  <c r="D22" i="1"/>
  <c r="G15" i="1"/>
  <c r="F15" i="1"/>
  <c r="E15" i="1"/>
  <c r="D15" i="1"/>
  <c r="G12" i="1"/>
  <c r="F12" i="1"/>
  <c r="E12" i="1"/>
  <c r="D12" i="1"/>
  <c r="G6" i="1"/>
  <c r="G28" i="1" s="1"/>
  <c r="F6" i="1"/>
  <c r="F28" i="1" s="1"/>
  <c r="E6" i="1"/>
  <c r="E28" i="1" s="1"/>
  <c r="D6" i="1"/>
  <c r="M43" i="1"/>
  <c r="L43" i="1"/>
  <c r="I43" i="1"/>
  <c r="H43" i="1"/>
  <c r="M22" i="1"/>
  <c r="L22" i="1"/>
  <c r="I22" i="1"/>
  <c r="H22" i="1"/>
  <c r="I15" i="1"/>
  <c r="H15" i="1"/>
  <c r="M15" i="1"/>
  <c r="L15" i="1"/>
  <c r="M12" i="1"/>
  <c r="L12" i="1"/>
  <c r="I12" i="1"/>
  <c r="H12" i="1"/>
  <c r="M6" i="1"/>
  <c r="L6" i="1"/>
  <c r="I6" i="1"/>
  <c r="H6" i="1"/>
  <c r="H28" i="1" s="1"/>
  <c r="G47" i="1" l="1"/>
  <c r="F47" i="1"/>
  <c r="H47" i="1"/>
  <c r="E47" i="1"/>
  <c r="D28" i="1"/>
  <c r="D47" i="1" s="1"/>
  <c r="I28" i="1"/>
  <c r="I47" i="1" s="1"/>
  <c r="L28" i="1"/>
  <c r="L47" i="1" s="1"/>
  <c r="M28" i="1"/>
  <c r="M47" i="1" s="1"/>
  <c r="C43" i="1" l="1"/>
  <c r="C11" i="2" s="1"/>
  <c r="C6" i="1" l="1"/>
  <c r="B6" i="1"/>
  <c r="B22" i="1"/>
  <c r="C12" i="1"/>
  <c r="B15" i="1"/>
  <c r="B12" i="1"/>
  <c r="C15" i="1" l="1"/>
  <c r="C22" i="1"/>
  <c r="B28" i="1"/>
  <c r="B6" i="2" s="1"/>
  <c r="B47" i="1" l="1"/>
  <c r="B16" i="2" s="1"/>
  <c r="C28" i="1"/>
  <c r="C6" i="2" s="1"/>
  <c r="C47" i="1" l="1"/>
  <c r="C16" i="2" s="1"/>
</calcChain>
</file>

<file path=xl/sharedStrings.xml><?xml version="1.0" encoding="utf-8"?>
<sst xmlns="http://schemas.openxmlformats.org/spreadsheetml/2006/main" count="134" uniqueCount="50">
  <si>
    <t>Management</t>
  </si>
  <si>
    <t>Secretarial costs</t>
  </si>
  <si>
    <t>Other staff</t>
  </si>
  <si>
    <t>Hire of interpreting booths</t>
  </si>
  <si>
    <t>Hire of rooms</t>
  </si>
  <si>
    <t>Audits</t>
  </si>
  <si>
    <t>Heading 1 Staff =</t>
  </si>
  <si>
    <t xml:space="preserve">Administration </t>
  </si>
  <si>
    <t>Accounting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</si>
  <si>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</si>
  <si>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</si>
  <si>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</si>
  <si>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</si>
  <si>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</si>
  <si>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</si>
  <si>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</si>
  <si>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</si>
  <si>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</si>
  <si>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</si>
  <si>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</si>
  <si>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</si>
  <si>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Totals</t>
  </si>
  <si>
    <t>Expertise members</t>
  </si>
  <si>
    <t>Contracts Networks</t>
  </si>
  <si>
    <t>Co-funding travels</t>
  </si>
  <si>
    <t>Donations</t>
  </si>
  <si>
    <t>TOTAL</t>
  </si>
  <si>
    <t>EAPN GLOBAL BUDGET 2017 IN EURO</t>
  </si>
  <si>
    <t>Budget for the period 01/01/2017 - 31/12/2017</t>
  </si>
  <si>
    <t>TYPE OF EXPENSE</t>
  </si>
  <si>
    <t>BUDGETED</t>
  </si>
  <si>
    <t>ACTUAL</t>
  </si>
  <si>
    <t>EXPENDITURE</t>
  </si>
  <si>
    <t>INCOME</t>
  </si>
  <si>
    <t>Members contributions</t>
  </si>
  <si>
    <t>Meetings</t>
  </si>
  <si>
    <t>EASI</t>
  </si>
  <si>
    <t>EMIN2</t>
  </si>
  <si>
    <t>POV</t>
  </si>
  <si>
    <t>ESF</t>
  </si>
  <si>
    <t>FEAD</t>
  </si>
  <si>
    <t>Project Funding</t>
  </si>
  <si>
    <t>ENERGY POV</t>
  </si>
  <si>
    <t>TYPE OF INCOME</t>
  </si>
  <si>
    <t>PEP</t>
  </si>
  <si>
    <t>PEP coordination</t>
  </si>
  <si>
    <t xml:space="preserve">Representation </t>
  </si>
  <si>
    <t>Heading 2 Travel =</t>
  </si>
  <si>
    <t>Overall result 2017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</si>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</sst>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0" fillId="0" borderId="0" xfId="0" applyAlignment="1"/>
    <xf numFmtId="4" fontId="6" fillId="0" borderId="3" xfId="0" applyNumberFormat="1" applyFont="1" applyFill="1" applyBorder="1" applyAlignment="1" applyProtection="1">
      <alignment horizontal="right"/>
    </xf>
    <xf numFmtId="4" fontId="5" fillId="0" borderId="4" xfId="0" applyNumberFormat="1" applyFont="1" applyFill="1" applyBorder="1" applyProtection="1"/>
    <xf numFmtId="4" fontId="6" fillId="0" borderId="2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Protection="1"/>
    <xf numFmtId="0" fontId="3" fillId="0" borderId="1" xfId="0" applyFont="1" applyFill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Fill="1" applyBorder="1"/>
    <xf numFmtId="4" fontId="2" fillId="0" borderId="2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/>
    </xf>
    <xf numFmtId="0" fontId="2" fillId="0" borderId="0" xfId="0" applyFont="1"/>
    <xf numFmtId="4" fontId="5" fillId="0" borderId="6" xfId="0" applyNumberFormat="1" applyFont="1" applyFill="1" applyBorder="1" applyProtection="1"/>
    <xf numFmtId="4" fontId="5" fillId="0" borderId="5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 applyProtection="1">
      <alignment horizontal="right"/>
    </xf>
    <xf numFmtId="4" fontId="5" fillId="2" borderId="5" xfId="0" applyNumberFormat="1" applyFont="1" applyFill="1" applyBorder="1" applyProtection="1"/>
    <xf numFmtId="4" fontId="5" fillId="2" borderId="4" xfId="0" applyNumberFormat="1" applyFont="1" applyFill="1" applyBorder="1" applyProtection="1"/>
    <xf numFmtId="4" fontId="5" fillId="2" borderId="6" xfId="0" applyNumberFormat="1" applyFont="1" applyFill="1" applyBorder="1" applyProtection="1"/>
    <xf numFmtId="4" fontId="5" fillId="2" borderId="5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ColWidth="9.08984375" defaultRowHeight="12.5" x14ac:dyDescent="0.25"/>
  <cols>
    <col min="1" max="1" width="25.54296875" customWidth="1"/>
    <col min="2" max="3" width="13.90625" customWidth="1"/>
  </cols>
  <sheetData>
    <row r="1" spans="1:3" s="4" customFormat="1" ht="21.75" customHeight="1" x14ac:dyDescent="0.35">
      <c r="A1" s="51" t="s">
        <v>27</v>
      </c>
      <c r="B1" s="52"/>
      <c r="C1" s="52"/>
    </row>
    <row r="2" spans="1:3" s="4" customFormat="1" ht="21.75" customHeight="1" x14ac:dyDescent="0.25">
      <c r="A2" s="53" t="s">
        <v>28</v>
      </c>
      <c r="B2" s="54"/>
      <c r="C2" s="54"/>
    </row>
    <row r="3" spans="1:3" s="4" customFormat="1" ht="21.75" customHeight="1" x14ac:dyDescent="0.25">
      <c r="A3" s="13" t="s">
        <v>32</v>
      </c>
      <c r="B3" s="12"/>
      <c r="C3" s="12"/>
    </row>
    <row r="4" spans="1:3" s="20" customFormat="1" ht="21.75" customHeight="1" x14ac:dyDescent="0.3">
      <c r="A4" s="11"/>
      <c r="B4" s="11" t="s">
        <v>26</v>
      </c>
      <c r="C4" s="11" t="s">
        <v>26</v>
      </c>
    </row>
    <row r="5" spans="1:3" s="22" customFormat="1" ht="21.75" customHeight="1" thickBot="1" x14ac:dyDescent="0.35">
      <c r="A5" s="11"/>
      <c r="B5" s="11" t="s">
        <v>30</v>
      </c>
      <c r="C5" s="21" t="s">
        <v>31</v>
      </c>
    </row>
    <row r="6" spans="1:3" s="14" customFormat="1" ht="21.75" customHeight="1" thickBot="1" x14ac:dyDescent="0.35">
      <c r="A6" s="15" t="s">
        <v>21</v>
      </c>
      <c r="B6" s="48">
        <f>Detail!B28+Detail!D28+Detail!F28+Detail!H28+Detail!J28+Detail!L28</f>
        <v>2031879.4300000002</v>
      </c>
      <c r="C6" s="16">
        <f>Detail!C28+Detail!E28+Detail!G28+Detail!I28+Detail!K28+Detail!M28</f>
        <v>185805.03</v>
      </c>
    </row>
    <row r="7" spans="1:3" ht="21.75" customHeight="1" x14ac:dyDescent="0.25">
      <c r="A7" s="1"/>
      <c r="B7" s="2"/>
      <c r="C7" s="2"/>
    </row>
    <row r="8" spans="1:3" ht="21.75" customHeight="1" x14ac:dyDescent="0.25">
      <c r="A8" s="55" t="s">
        <v>33</v>
      </c>
      <c r="B8" s="56"/>
      <c r="C8" s="56"/>
    </row>
    <row r="9" spans="1:3" s="20" customFormat="1" ht="21.75" customHeight="1" x14ac:dyDescent="0.3">
      <c r="A9" s="11"/>
      <c r="B9" s="11" t="s">
        <v>26</v>
      </c>
      <c r="C9" s="11" t="s">
        <v>26</v>
      </c>
    </row>
    <row r="10" spans="1:3" s="22" customFormat="1" ht="21.75" customHeight="1" thickBot="1" x14ac:dyDescent="0.35">
      <c r="A10" s="11"/>
      <c r="B10" s="11" t="s">
        <v>30</v>
      </c>
      <c r="C10" s="21" t="s">
        <v>31</v>
      </c>
    </row>
    <row r="11" spans="1:3" s="14" customFormat="1" ht="21.75" customHeight="1" thickBot="1" x14ac:dyDescent="0.3">
      <c r="A11" s="17" t="s">
        <v>21</v>
      </c>
      <c r="B11" s="49">
        <f>Detail!B43+Detail!D43+Detail!F43+Detail!H43+Detail!J43+Detail!L43</f>
        <v>2036929.4300000002</v>
      </c>
      <c r="C11" s="19">
        <f>Detail!C43+Detail!E43+Detail!G43+Detail!I43+Detail!K43+Detail!M43</f>
        <v>8800</v>
      </c>
    </row>
    <row r="12" spans="1:3" ht="21.75" customHeight="1" x14ac:dyDescent="0.25"/>
    <row r="13" spans="1:3" ht="21.75" customHeight="1" x14ac:dyDescent="0.25">
      <c r="A13" s="55" t="s">
        <v>49</v>
      </c>
      <c r="B13" s="56"/>
      <c r="C13" s="56"/>
    </row>
    <row r="14" spans="1:3" s="20" customFormat="1" ht="21.75" customHeight="1" x14ac:dyDescent="0.3">
      <c r="A14" s="11"/>
      <c r="B14" s="11" t="s">
        <v>26</v>
      </c>
      <c r="C14" s="11" t="s">
        <v>26</v>
      </c>
    </row>
    <row r="15" spans="1:3" s="22" customFormat="1" ht="21.75" customHeight="1" thickBot="1" x14ac:dyDescent="0.35">
      <c r="A15" s="11"/>
      <c r="B15" s="11" t="s">
        <v>30</v>
      </c>
      <c r="C15" s="21" t="s">
        <v>31</v>
      </c>
    </row>
    <row r="16" spans="1:3" s="14" customFormat="1" ht="21.75" customHeight="1" thickBot="1" x14ac:dyDescent="0.3">
      <c r="A16" s="17" t="s">
        <v>21</v>
      </c>
      <c r="B16" s="49">
        <f>Detail!B47+Detail!D47+Detail!F47+Detail!H47+Detail!J47+Detail!L47</f>
        <v>5050</v>
      </c>
      <c r="C16" s="18">
        <f>Detail!C47+Detail!E47+Detail!G47+Detail!I47+Detail!K47+Detail!M47</f>
        <v>-177005.03</v>
      </c>
    </row>
  </sheetData>
  <mergeCells count="4">
    <mergeCell ref="A1:C1"/>
    <mergeCell ref="A2:C2"/>
    <mergeCell ref="A8:C8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2" zoomScale="70" zoomScaleNormal="70" zoomScalePageLayoutView="115" workbookViewId="0">
      <selection activeCell="A52" sqref="A52"/>
    </sheetView>
  </sheetViews>
  <sheetFormatPr defaultColWidth="9.08984375" defaultRowHeight="12.5" x14ac:dyDescent="0.25"/>
  <cols>
    <col min="1" max="1" width="25.54296875" customWidth="1"/>
    <col min="2" max="2" width="16.6328125" customWidth="1"/>
    <col min="3" max="3" width="16.08984375" customWidth="1"/>
    <col min="4" max="4" width="15" customWidth="1"/>
    <col min="5" max="9" width="13.08984375" customWidth="1"/>
    <col min="10" max="10" width="14.36328125" customWidth="1"/>
    <col min="11" max="11" width="10.6328125" customWidth="1"/>
    <col min="12" max="12" width="13.08984375" customWidth="1"/>
    <col min="13" max="13" width="11.36328125" customWidth="1"/>
  </cols>
  <sheetData>
    <row r="1" spans="1:13" s="4" customFormat="1" ht="21.75" customHeight="1" x14ac:dyDescent="0.35">
      <c r="A1" s="51" t="s">
        <v>27</v>
      </c>
      <c r="B1" s="52"/>
      <c r="C1" s="52"/>
    </row>
    <row r="2" spans="1:13" s="4" customFormat="1" ht="21.75" customHeight="1" x14ac:dyDescent="0.25">
      <c r="A2" s="53" t="s">
        <v>28</v>
      </c>
      <c r="B2" s="54"/>
      <c r="C2" s="54"/>
    </row>
    <row r="3" spans="1:13" s="4" customFormat="1" ht="21.75" customHeight="1" x14ac:dyDescent="0.25">
      <c r="A3" s="11" t="s">
        <v>32</v>
      </c>
      <c r="B3" s="10"/>
      <c r="C3" s="10"/>
    </row>
    <row r="4" spans="1:13" s="20" customFormat="1" ht="42" customHeight="1" x14ac:dyDescent="0.3">
      <c r="A4" s="11" t="s">
        <v>29</v>
      </c>
      <c r="B4" s="11" t="s">
        <v>36</v>
      </c>
      <c r="C4" s="11" t="s">
        <v>36</v>
      </c>
      <c r="D4" s="11" t="s">
        <v>37</v>
      </c>
      <c r="E4" s="11" t="s">
        <v>37</v>
      </c>
      <c r="F4" s="11" t="s">
        <v>38</v>
      </c>
      <c r="G4" s="11" t="s">
        <v>38</v>
      </c>
      <c r="H4" s="11" t="s">
        <v>39</v>
      </c>
      <c r="I4" s="11" t="s">
        <v>39</v>
      </c>
      <c r="J4" s="50" t="s">
        <v>42</v>
      </c>
      <c r="K4" s="50" t="s">
        <v>42</v>
      </c>
      <c r="L4" s="11" t="s">
        <v>40</v>
      </c>
      <c r="M4" s="11" t="s">
        <v>40</v>
      </c>
    </row>
    <row r="5" spans="1:13" s="22" customFormat="1" ht="21.75" customHeight="1" thickBot="1" x14ac:dyDescent="0.35">
      <c r="A5" s="11"/>
      <c r="B5" s="11" t="s">
        <v>30</v>
      </c>
      <c r="C5" s="21" t="s">
        <v>31</v>
      </c>
      <c r="D5" s="11" t="s">
        <v>30</v>
      </c>
      <c r="E5" s="21" t="s">
        <v>31</v>
      </c>
      <c r="F5" s="11" t="s">
        <v>30</v>
      </c>
      <c r="G5" s="21" t="s">
        <v>31</v>
      </c>
      <c r="H5" s="11" t="s">
        <v>30</v>
      </c>
      <c r="I5" s="21" t="s">
        <v>31</v>
      </c>
      <c r="J5" s="11" t="s">
        <v>30</v>
      </c>
      <c r="K5" s="21" t="s">
        <v>31</v>
      </c>
      <c r="L5" s="11" t="s">
        <v>30</v>
      </c>
      <c r="M5" s="21" t="s">
        <v>31</v>
      </c>
    </row>
    <row r="6" spans="1:13" ht="21.75" customHeight="1" thickBot="1" x14ac:dyDescent="0.4">
      <c r="A6" s="9" t="s">
        <v>6</v>
      </c>
      <c r="B6" s="40">
        <f>SUM(B7:B11)</f>
        <v>480584.30000000005</v>
      </c>
      <c r="C6" s="5">
        <f>SUM(C7:C11)</f>
        <v>132326.63</v>
      </c>
      <c r="D6" s="40">
        <f t="shared" ref="D6" si="0">SUM(D7:D11)</f>
        <v>76900</v>
      </c>
      <c r="E6" s="5">
        <f t="shared" ref="E6" si="1">SUM(E7:E11)</f>
        <v>0</v>
      </c>
      <c r="F6" s="40">
        <f t="shared" ref="F6" si="2">SUM(F7:F11)</f>
        <v>0</v>
      </c>
      <c r="G6" s="5">
        <f t="shared" ref="G6" si="3">SUM(G7:G11)</f>
        <v>0</v>
      </c>
      <c r="H6" s="40">
        <f t="shared" ref="H6:M6" si="4">SUM(H7:H11)</f>
        <v>19500</v>
      </c>
      <c r="I6" s="5">
        <f t="shared" si="4"/>
        <v>0</v>
      </c>
      <c r="J6" s="40">
        <f t="shared" ref="J6" si="5">SUM(J7:J11)</f>
        <v>0</v>
      </c>
      <c r="K6" s="5">
        <f t="shared" ref="K6" si="6">SUM(K7:K11)</f>
        <v>0</v>
      </c>
      <c r="L6" s="40">
        <f t="shared" si="4"/>
        <v>13950</v>
      </c>
      <c r="M6" s="5">
        <f t="shared" si="4"/>
        <v>0</v>
      </c>
    </row>
    <row r="7" spans="1:13" ht="21.75" customHeight="1" x14ac:dyDescent="0.35">
      <c r="A7" s="26" t="s">
        <v>0</v>
      </c>
      <c r="B7" s="41">
        <v>90070.2</v>
      </c>
      <c r="C7" s="8">
        <v>28146.880000000001</v>
      </c>
      <c r="D7" s="41">
        <v>40500</v>
      </c>
      <c r="E7" s="8">
        <v>0</v>
      </c>
      <c r="F7" s="41">
        <v>0</v>
      </c>
      <c r="G7" s="8">
        <v>0</v>
      </c>
      <c r="H7" s="41">
        <v>2500</v>
      </c>
      <c r="I7" s="8">
        <v>0</v>
      </c>
      <c r="J7" s="41">
        <v>0</v>
      </c>
      <c r="K7" s="8">
        <v>0</v>
      </c>
      <c r="L7" s="41">
        <v>6950</v>
      </c>
      <c r="M7" s="8">
        <v>0</v>
      </c>
    </row>
    <row r="8" spans="1:13" ht="21.75" customHeight="1" x14ac:dyDescent="0.35">
      <c r="A8" s="27" t="s">
        <v>7</v>
      </c>
      <c r="B8" s="42">
        <v>304002.90000000002</v>
      </c>
      <c r="C8" s="6">
        <v>82212.100000000006</v>
      </c>
      <c r="D8" s="42">
        <v>23625</v>
      </c>
      <c r="E8" s="6">
        <v>0</v>
      </c>
      <c r="F8" s="42">
        <v>0</v>
      </c>
      <c r="G8" s="6">
        <v>0</v>
      </c>
      <c r="H8" s="42">
        <v>15000</v>
      </c>
      <c r="I8" s="6">
        <v>0</v>
      </c>
      <c r="J8" s="42">
        <v>0</v>
      </c>
      <c r="K8" s="6">
        <v>0</v>
      </c>
      <c r="L8" s="42">
        <v>7000</v>
      </c>
      <c r="M8" s="6">
        <v>0</v>
      </c>
    </row>
    <row r="9" spans="1:13" ht="21.75" customHeight="1" x14ac:dyDescent="0.35">
      <c r="A9" s="27" t="s">
        <v>1</v>
      </c>
      <c r="B9" s="42">
        <v>86511.2</v>
      </c>
      <c r="C9" s="6">
        <v>21627.599999999999</v>
      </c>
      <c r="D9" s="42">
        <v>12150</v>
      </c>
      <c r="E9" s="6">
        <v>0</v>
      </c>
      <c r="F9" s="42">
        <v>0</v>
      </c>
      <c r="G9" s="6">
        <v>0</v>
      </c>
      <c r="H9" s="42">
        <v>0</v>
      </c>
      <c r="I9" s="6">
        <v>0</v>
      </c>
      <c r="J9" s="42">
        <v>0</v>
      </c>
      <c r="K9" s="6">
        <v>0</v>
      </c>
      <c r="L9" s="42">
        <v>0</v>
      </c>
      <c r="M9" s="6">
        <v>0</v>
      </c>
    </row>
    <row r="10" spans="1:13" ht="21.75" customHeight="1" x14ac:dyDescent="0.35">
      <c r="A10" s="27" t="s">
        <v>8</v>
      </c>
      <c r="B10" s="42">
        <v>0</v>
      </c>
      <c r="C10" s="6">
        <v>0</v>
      </c>
      <c r="D10" s="42">
        <v>625</v>
      </c>
      <c r="E10" s="6">
        <v>0</v>
      </c>
      <c r="F10" s="42">
        <v>0</v>
      </c>
      <c r="G10" s="6">
        <v>0</v>
      </c>
      <c r="H10" s="42">
        <v>0</v>
      </c>
      <c r="I10" s="6">
        <v>0</v>
      </c>
      <c r="J10" s="42">
        <v>0</v>
      </c>
      <c r="K10" s="6">
        <v>0</v>
      </c>
      <c r="L10" s="42">
        <v>0</v>
      </c>
      <c r="M10" s="6">
        <v>0</v>
      </c>
    </row>
    <row r="11" spans="1:13" ht="21.75" customHeight="1" thickBot="1" x14ac:dyDescent="0.4">
      <c r="A11" s="28" t="s">
        <v>2</v>
      </c>
      <c r="B11" s="43">
        <v>0</v>
      </c>
      <c r="C11" s="23">
        <v>340.05</v>
      </c>
      <c r="D11" s="43">
        <v>0</v>
      </c>
      <c r="E11" s="23">
        <v>0</v>
      </c>
      <c r="F11" s="43">
        <v>0</v>
      </c>
      <c r="G11" s="23">
        <v>0</v>
      </c>
      <c r="H11" s="43">
        <v>2000</v>
      </c>
      <c r="I11" s="23">
        <v>0</v>
      </c>
      <c r="J11" s="43">
        <v>0</v>
      </c>
      <c r="K11" s="23">
        <v>0</v>
      </c>
      <c r="L11" s="43">
        <v>0</v>
      </c>
      <c r="M11" s="23">
        <v>0</v>
      </c>
    </row>
    <row r="12" spans="1:13" ht="21.75" customHeight="1" thickBot="1" x14ac:dyDescent="0.4">
      <c r="A12" s="9" t="s">
        <v>47</v>
      </c>
      <c r="B12" s="40">
        <f>SUM(B13:B14)</f>
        <v>264170</v>
      </c>
      <c r="C12" s="7">
        <f>SUM(C13:C14)</f>
        <v>13239.19</v>
      </c>
      <c r="D12" s="40">
        <f t="shared" ref="D12" si="7">SUM(D13:D14)</f>
        <v>186513.75</v>
      </c>
      <c r="E12" s="7">
        <f t="shared" ref="E12" si="8">SUM(E13:E14)</f>
        <v>0</v>
      </c>
      <c r="F12" s="40">
        <f t="shared" ref="F12" si="9">SUM(F13:F14)</f>
        <v>0</v>
      </c>
      <c r="G12" s="7">
        <f t="shared" ref="G12" si="10">SUM(G13:G14)</f>
        <v>0</v>
      </c>
      <c r="H12" s="40">
        <f t="shared" ref="H12:M12" si="11">SUM(H13:H14)</f>
        <v>0</v>
      </c>
      <c r="I12" s="7">
        <f t="shared" si="11"/>
        <v>0</v>
      </c>
      <c r="J12" s="40">
        <f t="shared" ref="J12" si="12">SUM(J13:J14)</f>
        <v>0</v>
      </c>
      <c r="K12" s="7">
        <f t="shared" ref="K12" si="13">SUM(K13:K14)</f>
        <v>0</v>
      </c>
      <c r="L12" s="40">
        <f t="shared" si="11"/>
        <v>0</v>
      </c>
      <c r="M12" s="7">
        <f t="shared" si="11"/>
        <v>0</v>
      </c>
    </row>
    <row r="13" spans="1:13" ht="21.75" customHeight="1" x14ac:dyDescent="0.35">
      <c r="A13" s="29" t="s">
        <v>9</v>
      </c>
      <c r="B13" s="41">
        <v>98560</v>
      </c>
      <c r="C13" s="24">
        <v>10394.09</v>
      </c>
      <c r="D13" s="41">
        <v>72520</v>
      </c>
      <c r="E13" s="8">
        <v>0</v>
      </c>
      <c r="F13" s="41">
        <v>0</v>
      </c>
      <c r="G13" s="8">
        <v>0</v>
      </c>
      <c r="H13" s="41">
        <v>0</v>
      </c>
      <c r="I13" s="8">
        <v>0</v>
      </c>
      <c r="J13" s="41">
        <v>0</v>
      </c>
      <c r="K13" s="8">
        <v>0</v>
      </c>
      <c r="L13" s="41">
        <v>0</v>
      </c>
      <c r="M13" s="8">
        <v>0</v>
      </c>
    </row>
    <row r="14" spans="1:13" ht="33.75" customHeight="1" thickBot="1" x14ac:dyDescent="0.4">
      <c r="A14" s="30" t="s">
        <v>10</v>
      </c>
      <c r="B14" s="43">
        <v>165610</v>
      </c>
      <c r="C14" s="25">
        <v>2845.1</v>
      </c>
      <c r="D14" s="43">
        <v>113993.75</v>
      </c>
      <c r="E14" s="23">
        <v>0</v>
      </c>
      <c r="F14" s="43">
        <v>0</v>
      </c>
      <c r="G14" s="23">
        <v>0</v>
      </c>
      <c r="H14" s="43">
        <v>0</v>
      </c>
      <c r="I14" s="23">
        <v>0</v>
      </c>
      <c r="J14" s="43">
        <v>0</v>
      </c>
      <c r="K14" s="23">
        <v>0</v>
      </c>
      <c r="L14" s="43">
        <v>0</v>
      </c>
      <c r="M14" s="23">
        <v>0</v>
      </c>
    </row>
    <row r="15" spans="1:13" ht="21.75" customHeight="1" thickBot="1" x14ac:dyDescent="0.4">
      <c r="A15" s="9" t="s">
        <v>11</v>
      </c>
      <c r="B15" s="40">
        <f>SUM(B16:B21)</f>
        <v>376855</v>
      </c>
      <c r="C15" s="5">
        <f>SUM(C16:C21)</f>
        <v>6073.5599999999995</v>
      </c>
      <c r="D15" s="40">
        <f t="shared" ref="D15" si="14">SUM(D16:D21)</f>
        <v>385180</v>
      </c>
      <c r="E15" s="5">
        <f t="shared" ref="E15" si="15">SUM(E16:E21)</f>
        <v>0</v>
      </c>
      <c r="F15" s="40">
        <f t="shared" ref="F15" si="16">SUM(F16:F21)</f>
        <v>0</v>
      </c>
      <c r="G15" s="5">
        <f t="shared" ref="G15" si="17">SUM(G16:G21)</f>
        <v>0</v>
      </c>
      <c r="H15" s="40">
        <f t="shared" ref="H15:M15" si="18">SUM(H16:H21)</f>
        <v>0</v>
      </c>
      <c r="I15" s="5">
        <f t="shared" si="18"/>
        <v>0</v>
      </c>
      <c r="J15" s="40">
        <f t="shared" ref="J15" si="19">SUM(J16:J21)</f>
        <v>0</v>
      </c>
      <c r="K15" s="5">
        <f t="shared" ref="K15" si="20">SUM(K16:K21)</f>
        <v>0</v>
      </c>
      <c r="L15" s="40">
        <f t="shared" si="18"/>
        <v>0</v>
      </c>
      <c r="M15" s="5">
        <f t="shared" si="18"/>
        <v>0</v>
      </c>
    </row>
    <row r="16" spans="1:13" ht="30" customHeight="1" x14ac:dyDescent="0.35">
      <c r="A16" s="26" t="s">
        <v>12</v>
      </c>
      <c r="B16" s="41">
        <v>23000</v>
      </c>
      <c r="C16" s="8">
        <v>4234.3599999999997</v>
      </c>
      <c r="D16" s="41">
        <v>7750</v>
      </c>
      <c r="E16" s="8">
        <v>0</v>
      </c>
      <c r="F16" s="41">
        <v>0</v>
      </c>
      <c r="G16" s="8">
        <v>0</v>
      </c>
      <c r="H16" s="41">
        <v>0</v>
      </c>
      <c r="I16" s="8">
        <v>0</v>
      </c>
      <c r="J16" s="41">
        <v>0</v>
      </c>
      <c r="K16" s="8">
        <v>0</v>
      </c>
      <c r="L16" s="41">
        <v>0</v>
      </c>
      <c r="M16" s="8">
        <v>0</v>
      </c>
    </row>
    <row r="17" spans="1:13" ht="21.75" customHeight="1" x14ac:dyDescent="0.35">
      <c r="A17" s="27" t="s">
        <v>13</v>
      </c>
      <c r="B17" s="42">
        <v>37800</v>
      </c>
      <c r="C17" s="6">
        <v>0</v>
      </c>
      <c r="D17" s="42">
        <v>28080</v>
      </c>
      <c r="E17" s="6">
        <v>0</v>
      </c>
      <c r="F17" s="42">
        <v>0</v>
      </c>
      <c r="G17" s="6">
        <v>0</v>
      </c>
      <c r="H17" s="42">
        <v>0</v>
      </c>
      <c r="I17" s="6">
        <v>0</v>
      </c>
      <c r="J17" s="42">
        <v>0</v>
      </c>
      <c r="K17" s="6">
        <v>0</v>
      </c>
      <c r="L17" s="42">
        <v>0</v>
      </c>
      <c r="M17" s="6">
        <v>0</v>
      </c>
    </row>
    <row r="18" spans="1:13" ht="32.25" customHeight="1" x14ac:dyDescent="0.35">
      <c r="A18" s="31" t="s">
        <v>14</v>
      </c>
      <c r="B18" s="42">
        <v>4000</v>
      </c>
      <c r="C18" s="6">
        <v>0</v>
      </c>
      <c r="D18" s="42">
        <v>3500</v>
      </c>
      <c r="E18" s="6">
        <v>0</v>
      </c>
      <c r="F18" s="42">
        <v>0</v>
      </c>
      <c r="G18" s="6">
        <v>0</v>
      </c>
      <c r="H18" s="42">
        <v>0</v>
      </c>
      <c r="I18" s="6">
        <v>0</v>
      </c>
      <c r="J18" s="42">
        <v>0</v>
      </c>
      <c r="K18" s="6">
        <v>0</v>
      </c>
      <c r="L18" s="42">
        <v>0</v>
      </c>
      <c r="M18" s="6">
        <v>0</v>
      </c>
    </row>
    <row r="19" spans="1:13" ht="33" customHeight="1" x14ac:dyDescent="0.35">
      <c r="A19" s="31" t="s">
        <v>15</v>
      </c>
      <c r="B19" s="42">
        <v>4200</v>
      </c>
      <c r="C19" s="6">
        <v>0</v>
      </c>
      <c r="D19" s="42">
        <v>25750</v>
      </c>
      <c r="E19" s="6">
        <v>0</v>
      </c>
      <c r="F19" s="42">
        <v>0</v>
      </c>
      <c r="G19" s="6">
        <v>0</v>
      </c>
      <c r="H19" s="42">
        <v>0</v>
      </c>
      <c r="I19" s="6">
        <v>0</v>
      </c>
      <c r="J19" s="42">
        <v>0</v>
      </c>
      <c r="K19" s="6">
        <v>0</v>
      </c>
      <c r="L19" s="42">
        <v>0</v>
      </c>
      <c r="M19" s="6">
        <v>0</v>
      </c>
    </row>
    <row r="20" spans="1:13" ht="21.75" customHeight="1" x14ac:dyDescent="0.35">
      <c r="A20" s="27" t="s">
        <v>16</v>
      </c>
      <c r="B20" s="42">
        <v>19950</v>
      </c>
      <c r="C20" s="6">
        <v>1839.2</v>
      </c>
      <c r="D20" s="42">
        <v>0</v>
      </c>
      <c r="E20" s="6">
        <v>0</v>
      </c>
      <c r="F20" s="42">
        <v>0</v>
      </c>
      <c r="G20" s="6">
        <v>0</v>
      </c>
      <c r="H20" s="42">
        <v>0</v>
      </c>
      <c r="I20" s="6">
        <v>0</v>
      </c>
      <c r="J20" s="42">
        <v>0</v>
      </c>
      <c r="K20" s="6">
        <v>0</v>
      </c>
      <c r="L20" s="42">
        <v>0</v>
      </c>
      <c r="M20" s="6">
        <v>0</v>
      </c>
    </row>
    <row r="21" spans="1:13" ht="21.75" customHeight="1" thickBot="1" x14ac:dyDescent="0.4">
      <c r="A21" s="28" t="s">
        <v>17</v>
      </c>
      <c r="B21" s="43">
        <v>287905</v>
      </c>
      <c r="C21" s="23">
        <v>0</v>
      </c>
      <c r="D21" s="43">
        <v>320100</v>
      </c>
      <c r="E21" s="23">
        <v>0</v>
      </c>
      <c r="F21" s="43">
        <v>0</v>
      </c>
      <c r="G21" s="23">
        <v>0</v>
      </c>
      <c r="H21" s="43">
        <v>0</v>
      </c>
      <c r="I21" s="23">
        <v>0</v>
      </c>
      <c r="J21" s="43">
        <v>0</v>
      </c>
      <c r="K21" s="23">
        <v>0</v>
      </c>
      <c r="L21" s="43">
        <v>0</v>
      </c>
      <c r="M21" s="23">
        <v>0</v>
      </c>
    </row>
    <row r="22" spans="1:13" ht="33.75" customHeight="1" thickBot="1" x14ac:dyDescent="0.4">
      <c r="A22" s="36" t="s">
        <v>18</v>
      </c>
      <c r="B22" s="40">
        <f>SUM(B23:B27)</f>
        <v>126876.38</v>
      </c>
      <c r="C22" s="7">
        <f>SUM(C23:C27)</f>
        <v>34165.65</v>
      </c>
      <c r="D22" s="40">
        <f t="shared" ref="D22" si="21">SUM(D23:D27)</f>
        <v>101350</v>
      </c>
      <c r="E22" s="7">
        <f t="shared" ref="E22" si="22">SUM(E23:E27)</f>
        <v>0</v>
      </c>
      <c r="F22" s="40">
        <f t="shared" ref="F22" si="23">SUM(F23:F27)</f>
        <v>0</v>
      </c>
      <c r="G22" s="7">
        <f t="shared" ref="G22" si="24">SUM(G23:G27)</f>
        <v>0</v>
      </c>
      <c r="H22" s="40">
        <f t="shared" ref="H22:M22" si="25">SUM(H23:H27)</f>
        <v>0</v>
      </c>
      <c r="I22" s="7">
        <f t="shared" si="25"/>
        <v>0</v>
      </c>
      <c r="J22" s="40">
        <f t="shared" ref="J22" si="26">SUM(J23:J27)</f>
        <v>0</v>
      </c>
      <c r="K22" s="7">
        <f t="shared" ref="K22" si="27">SUM(K23:K27)</f>
        <v>0</v>
      </c>
      <c r="L22" s="40">
        <f t="shared" si="25"/>
        <v>0</v>
      </c>
      <c r="M22" s="7">
        <f t="shared" si="25"/>
        <v>0</v>
      </c>
    </row>
    <row r="23" spans="1:13" ht="45" customHeight="1" x14ac:dyDescent="0.35">
      <c r="A23" s="26" t="s">
        <v>19</v>
      </c>
      <c r="B23" s="41">
        <v>6600</v>
      </c>
      <c r="C23" s="8">
        <v>544.65</v>
      </c>
      <c r="D23" s="41">
        <v>83480</v>
      </c>
      <c r="E23" s="8">
        <v>0</v>
      </c>
      <c r="F23" s="41">
        <v>0</v>
      </c>
      <c r="G23" s="8">
        <v>0</v>
      </c>
      <c r="H23" s="41">
        <v>0</v>
      </c>
      <c r="I23" s="8">
        <v>0</v>
      </c>
      <c r="J23" s="41">
        <v>0</v>
      </c>
      <c r="K23" s="8">
        <v>0</v>
      </c>
      <c r="L23" s="41">
        <v>0</v>
      </c>
      <c r="M23" s="8">
        <v>0</v>
      </c>
    </row>
    <row r="24" spans="1:13" ht="21.75" customHeight="1" x14ac:dyDescent="0.35">
      <c r="A24" s="27" t="s">
        <v>4</v>
      </c>
      <c r="B24" s="42">
        <v>10750</v>
      </c>
      <c r="C24" s="6">
        <v>0</v>
      </c>
      <c r="D24" s="42">
        <v>0</v>
      </c>
      <c r="E24" s="6">
        <v>0</v>
      </c>
      <c r="F24" s="42">
        <v>0</v>
      </c>
      <c r="G24" s="6">
        <v>0</v>
      </c>
      <c r="H24" s="42">
        <v>0</v>
      </c>
      <c r="I24" s="6">
        <v>0</v>
      </c>
      <c r="J24" s="42">
        <v>0</v>
      </c>
      <c r="K24" s="6">
        <v>0</v>
      </c>
      <c r="L24" s="42">
        <v>0</v>
      </c>
      <c r="M24" s="6">
        <v>0</v>
      </c>
    </row>
    <row r="25" spans="1:13" ht="21.75" customHeight="1" x14ac:dyDescent="0.35">
      <c r="A25" s="27" t="s">
        <v>3</v>
      </c>
      <c r="B25" s="42">
        <v>8550</v>
      </c>
      <c r="C25" s="6">
        <v>242</v>
      </c>
      <c r="D25" s="42">
        <v>0</v>
      </c>
      <c r="E25" s="6">
        <v>0</v>
      </c>
      <c r="F25" s="42">
        <v>0</v>
      </c>
      <c r="G25" s="6">
        <v>0</v>
      </c>
      <c r="H25" s="42">
        <v>0</v>
      </c>
      <c r="I25" s="6">
        <v>0</v>
      </c>
      <c r="J25" s="42">
        <v>0</v>
      </c>
      <c r="K25" s="6">
        <v>0</v>
      </c>
      <c r="L25" s="42">
        <v>0</v>
      </c>
      <c r="M25" s="6">
        <v>0</v>
      </c>
    </row>
    <row r="26" spans="1:13" ht="21.75" customHeight="1" x14ac:dyDescent="0.35">
      <c r="A26" s="27" t="s">
        <v>5</v>
      </c>
      <c r="B26" s="42">
        <v>4000</v>
      </c>
      <c r="C26" s="6">
        <v>3872</v>
      </c>
      <c r="D26" s="42">
        <v>1750</v>
      </c>
      <c r="E26" s="6">
        <v>0</v>
      </c>
      <c r="F26" s="42">
        <v>0</v>
      </c>
      <c r="G26" s="6">
        <v>0</v>
      </c>
      <c r="H26" s="42">
        <v>0</v>
      </c>
      <c r="I26" s="6">
        <v>0</v>
      </c>
      <c r="J26" s="42">
        <v>0</v>
      </c>
      <c r="K26" s="6">
        <v>0</v>
      </c>
      <c r="L26" s="42">
        <v>0</v>
      </c>
      <c r="M26" s="6">
        <v>0</v>
      </c>
    </row>
    <row r="27" spans="1:13" ht="21.75" customHeight="1" thickBot="1" x14ac:dyDescent="0.4">
      <c r="A27" s="28" t="s">
        <v>20</v>
      </c>
      <c r="B27" s="43">
        <v>96976.38</v>
      </c>
      <c r="C27" s="23">
        <v>29507</v>
      </c>
      <c r="D27" s="43">
        <v>16120</v>
      </c>
      <c r="E27" s="23">
        <v>0</v>
      </c>
      <c r="F27" s="43">
        <v>0</v>
      </c>
      <c r="G27" s="23">
        <v>0</v>
      </c>
      <c r="H27" s="43">
        <v>0</v>
      </c>
      <c r="I27" s="23">
        <v>0</v>
      </c>
      <c r="J27" s="43">
        <v>0</v>
      </c>
      <c r="K27" s="23">
        <v>0</v>
      </c>
      <c r="L27" s="43">
        <v>0</v>
      </c>
      <c r="M27" s="23">
        <v>0</v>
      </c>
    </row>
    <row r="28" spans="1:13" ht="21.75" customHeight="1" thickBot="1" x14ac:dyDescent="0.4">
      <c r="A28" s="9" t="s">
        <v>21</v>
      </c>
      <c r="B28" s="40">
        <f>SUM(B6,B12,B15,B22)</f>
        <v>1248485.6800000002</v>
      </c>
      <c r="C28" s="7">
        <f>SUM(C6,C12,C15,C22)</f>
        <v>185805.03</v>
      </c>
      <c r="D28" s="40">
        <f t="shared" ref="D28:G28" si="28">SUM(D6,D12,D15,D22)</f>
        <v>749943.75</v>
      </c>
      <c r="E28" s="7">
        <f t="shared" si="28"/>
        <v>0</v>
      </c>
      <c r="F28" s="40">
        <f t="shared" si="28"/>
        <v>0</v>
      </c>
      <c r="G28" s="7">
        <f t="shared" si="28"/>
        <v>0</v>
      </c>
      <c r="H28" s="40">
        <f t="shared" ref="H28:M28" si="29">SUM(H6,H12,H15,H22)</f>
        <v>19500</v>
      </c>
      <c r="I28" s="7">
        <f t="shared" si="29"/>
        <v>0</v>
      </c>
      <c r="J28" s="40">
        <f t="shared" ref="J28:K28" si="30">SUM(J6,J12,J15,J22)</f>
        <v>0</v>
      </c>
      <c r="K28" s="7">
        <f t="shared" si="30"/>
        <v>0</v>
      </c>
      <c r="L28" s="40">
        <f t="shared" si="29"/>
        <v>13950</v>
      </c>
      <c r="M28" s="7">
        <f t="shared" si="29"/>
        <v>0</v>
      </c>
    </row>
    <row r="29" spans="1:13" ht="21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1.75" customHeight="1" x14ac:dyDescent="0.25">
      <c r="A30" s="57" t="s">
        <v>33</v>
      </c>
      <c r="B30" s="58"/>
      <c r="C30" s="58"/>
    </row>
    <row r="31" spans="1:13" s="20" customFormat="1" ht="34.5" customHeight="1" x14ac:dyDescent="0.3">
      <c r="A31" s="11" t="s">
        <v>43</v>
      </c>
      <c r="B31" s="11" t="s">
        <v>36</v>
      </c>
      <c r="C31" s="11" t="s">
        <v>36</v>
      </c>
      <c r="D31" s="11" t="s">
        <v>37</v>
      </c>
      <c r="E31" s="11" t="s">
        <v>37</v>
      </c>
      <c r="F31" s="11" t="s">
        <v>38</v>
      </c>
      <c r="G31" s="11" t="s">
        <v>38</v>
      </c>
      <c r="H31" s="11" t="s">
        <v>39</v>
      </c>
      <c r="I31" s="11" t="s">
        <v>39</v>
      </c>
      <c r="J31" s="50" t="s">
        <v>42</v>
      </c>
      <c r="K31" s="50" t="s">
        <v>42</v>
      </c>
      <c r="L31" s="11" t="s">
        <v>40</v>
      </c>
      <c r="M31" s="11" t="s">
        <v>40</v>
      </c>
    </row>
    <row r="32" spans="1:13" s="22" customFormat="1" ht="21.75" customHeight="1" thickBot="1" x14ac:dyDescent="0.35">
      <c r="A32" s="11"/>
      <c r="B32" s="11" t="s">
        <v>30</v>
      </c>
      <c r="C32" s="21" t="s">
        <v>31</v>
      </c>
      <c r="D32" s="11" t="s">
        <v>30</v>
      </c>
      <c r="E32" s="21" t="s">
        <v>31</v>
      </c>
      <c r="F32" s="11" t="s">
        <v>30</v>
      </c>
      <c r="G32" s="21" t="s">
        <v>31</v>
      </c>
      <c r="H32" s="11" t="s">
        <v>30</v>
      </c>
      <c r="I32" s="21" t="s">
        <v>31</v>
      </c>
      <c r="J32" s="11" t="s">
        <v>30</v>
      </c>
      <c r="K32" s="21" t="s">
        <v>31</v>
      </c>
      <c r="L32" s="11" t="s">
        <v>30</v>
      </c>
      <c r="M32" s="21" t="s">
        <v>31</v>
      </c>
    </row>
    <row r="33" spans="1:13" ht="33.75" customHeight="1" x14ac:dyDescent="0.3">
      <c r="A33" s="32" t="s">
        <v>41</v>
      </c>
      <c r="B33" s="44">
        <v>998785.68</v>
      </c>
      <c r="C33" s="37">
        <v>0</v>
      </c>
      <c r="D33" s="44">
        <v>749943.75</v>
      </c>
      <c r="E33" s="37">
        <v>0</v>
      </c>
      <c r="F33" s="44">
        <v>0</v>
      </c>
      <c r="G33" s="37">
        <v>0</v>
      </c>
      <c r="H33" s="44">
        <f>15750+8800</f>
        <v>24550</v>
      </c>
      <c r="I33" s="37">
        <v>8800</v>
      </c>
      <c r="J33" s="44">
        <v>0</v>
      </c>
      <c r="K33" s="37">
        <v>0</v>
      </c>
      <c r="L33" s="44">
        <v>13950</v>
      </c>
      <c r="M33" s="37">
        <v>0</v>
      </c>
    </row>
    <row r="34" spans="1:13" ht="33.75" customHeight="1" x14ac:dyDescent="0.3">
      <c r="A34" s="33" t="s">
        <v>34</v>
      </c>
      <c r="B34" s="45">
        <v>22000</v>
      </c>
      <c r="C34" s="38">
        <v>0</v>
      </c>
      <c r="D34" s="45">
        <v>0</v>
      </c>
      <c r="E34" s="38">
        <v>0</v>
      </c>
      <c r="F34" s="45">
        <v>0</v>
      </c>
      <c r="G34" s="38">
        <v>0</v>
      </c>
      <c r="H34" s="45">
        <v>0</v>
      </c>
      <c r="I34" s="38">
        <v>0</v>
      </c>
      <c r="J34" s="45">
        <v>0</v>
      </c>
      <c r="K34" s="38">
        <v>0</v>
      </c>
      <c r="L34" s="45">
        <v>0</v>
      </c>
      <c r="M34" s="38">
        <v>0</v>
      </c>
    </row>
    <row r="35" spans="1:13" ht="21.75" customHeight="1" x14ac:dyDescent="0.3">
      <c r="A35" s="33" t="s">
        <v>35</v>
      </c>
      <c r="B35" s="45">
        <v>24000</v>
      </c>
      <c r="C35" s="38">
        <v>0</v>
      </c>
      <c r="D35" s="45">
        <v>0</v>
      </c>
      <c r="E35" s="38">
        <v>0</v>
      </c>
      <c r="F35" s="45">
        <v>0</v>
      </c>
      <c r="G35" s="38">
        <v>0</v>
      </c>
      <c r="H35" s="45">
        <v>0</v>
      </c>
      <c r="I35" s="38">
        <v>0</v>
      </c>
      <c r="J35" s="45">
        <v>0</v>
      </c>
      <c r="K35" s="38">
        <v>0</v>
      </c>
      <c r="L35" s="45">
        <v>0</v>
      </c>
      <c r="M35" s="38">
        <v>0</v>
      </c>
    </row>
    <row r="36" spans="1:13" ht="21.75" customHeight="1" x14ac:dyDescent="0.3">
      <c r="A36" s="33" t="s">
        <v>23</v>
      </c>
      <c r="B36" s="45">
        <v>179200</v>
      </c>
      <c r="C36" s="38">
        <v>0</v>
      </c>
      <c r="D36" s="45">
        <v>0</v>
      </c>
      <c r="E36" s="38">
        <v>0</v>
      </c>
      <c r="F36" s="45">
        <v>0</v>
      </c>
      <c r="G36" s="38">
        <v>0</v>
      </c>
      <c r="H36" s="45">
        <v>0</v>
      </c>
      <c r="I36" s="38">
        <v>0</v>
      </c>
      <c r="J36" s="45">
        <v>0</v>
      </c>
      <c r="K36" s="38">
        <v>0</v>
      </c>
      <c r="L36" s="45">
        <v>0</v>
      </c>
      <c r="M36" s="38">
        <v>0</v>
      </c>
    </row>
    <row r="37" spans="1:13" ht="21.75" customHeight="1" x14ac:dyDescent="0.3">
      <c r="A37" s="33" t="s">
        <v>22</v>
      </c>
      <c r="B37" s="45">
        <v>2000</v>
      </c>
      <c r="C37" s="38">
        <v>0</v>
      </c>
      <c r="D37" s="45">
        <v>0</v>
      </c>
      <c r="E37" s="38">
        <v>0</v>
      </c>
      <c r="F37" s="45">
        <v>0</v>
      </c>
      <c r="G37" s="38">
        <v>0</v>
      </c>
      <c r="H37" s="45">
        <v>0</v>
      </c>
      <c r="I37" s="38">
        <v>0</v>
      </c>
      <c r="J37" s="45">
        <v>0</v>
      </c>
      <c r="K37" s="38">
        <v>0</v>
      </c>
      <c r="L37" s="45">
        <v>0</v>
      </c>
      <c r="M37" s="38">
        <v>0</v>
      </c>
    </row>
    <row r="38" spans="1:13" ht="21.75" customHeight="1" x14ac:dyDescent="0.3">
      <c r="A38" s="33" t="s">
        <v>24</v>
      </c>
      <c r="B38" s="45">
        <v>7000</v>
      </c>
      <c r="C38" s="38">
        <v>0</v>
      </c>
      <c r="D38" s="45">
        <v>0</v>
      </c>
      <c r="E38" s="38">
        <v>0</v>
      </c>
      <c r="F38" s="45">
        <v>0</v>
      </c>
      <c r="G38" s="38">
        <v>0</v>
      </c>
      <c r="H38" s="45">
        <v>0</v>
      </c>
      <c r="I38" s="38">
        <v>0</v>
      </c>
      <c r="J38" s="45">
        <v>0</v>
      </c>
      <c r="K38" s="38">
        <v>0</v>
      </c>
      <c r="L38" s="45">
        <v>0</v>
      </c>
      <c r="M38" s="38">
        <v>0</v>
      </c>
    </row>
    <row r="39" spans="1:13" ht="21.75" customHeight="1" x14ac:dyDescent="0.3">
      <c r="A39" s="33" t="s">
        <v>25</v>
      </c>
      <c r="B39" s="45">
        <v>2300</v>
      </c>
      <c r="C39" s="38">
        <v>0</v>
      </c>
      <c r="D39" s="45">
        <v>0</v>
      </c>
      <c r="E39" s="38">
        <v>0</v>
      </c>
      <c r="F39" s="45">
        <v>0</v>
      </c>
      <c r="G39" s="38">
        <v>0</v>
      </c>
      <c r="H39" s="45">
        <v>0</v>
      </c>
      <c r="I39" s="38">
        <v>0</v>
      </c>
      <c r="J39" s="45">
        <v>0</v>
      </c>
      <c r="K39" s="38">
        <v>0</v>
      </c>
      <c r="L39" s="45">
        <v>0</v>
      </c>
      <c r="M39" s="38">
        <v>0</v>
      </c>
    </row>
    <row r="40" spans="1:13" ht="21.75" customHeight="1" x14ac:dyDescent="0.3">
      <c r="A40" s="33" t="s">
        <v>46</v>
      </c>
      <c r="B40" s="45">
        <v>4200</v>
      </c>
      <c r="C40" s="38">
        <v>0</v>
      </c>
      <c r="D40" s="45">
        <v>0</v>
      </c>
      <c r="E40" s="38">
        <v>0</v>
      </c>
      <c r="F40" s="45">
        <v>0</v>
      </c>
      <c r="G40" s="38">
        <v>0</v>
      </c>
      <c r="H40" s="45">
        <v>0</v>
      </c>
      <c r="I40" s="38">
        <v>0</v>
      </c>
      <c r="J40" s="45">
        <v>0</v>
      </c>
      <c r="K40" s="38">
        <v>0</v>
      </c>
      <c r="L40" s="45">
        <v>0</v>
      </c>
      <c r="M40" s="38">
        <v>0</v>
      </c>
    </row>
    <row r="41" spans="1:13" ht="21.75" customHeight="1" x14ac:dyDescent="0.3">
      <c r="A41" s="33" t="s">
        <v>44</v>
      </c>
      <c r="B41" s="45">
        <v>5000</v>
      </c>
      <c r="C41" s="38">
        <v>0</v>
      </c>
      <c r="D41" s="45">
        <v>0</v>
      </c>
      <c r="E41" s="38">
        <v>0</v>
      </c>
      <c r="F41" s="45">
        <v>0</v>
      </c>
      <c r="G41" s="38">
        <v>0</v>
      </c>
      <c r="H41" s="45">
        <v>0</v>
      </c>
      <c r="I41" s="38">
        <v>0</v>
      </c>
      <c r="J41" s="45">
        <v>0</v>
      </c>
      <c r="K41" s="38">
        <v>0</v>
      </c>
      <c r="L41" s="45">
        <v>0</v>
      </c>
      <c r="M41" s="38">
        <v>0</v>
      </c>
    </row>
    <row r="42" spans="1:13" ht="21.75" customHeight="1" thickBot="1" x14ac:dyDescent="0.35">
      <c r="A42" s="34" t="s">
        <v>45</v>
      </c>
      <c r="B42" s="46">
        <v>4000</v>
      </c>
      <c r="C42" s="39">
        <v>0</v>
      </c>
      <c r="D42" s="46">
        <v>0</v>
      </c>
      <c r="E42" s="39">
        <v>0</v>
      </c>
      <c r="F42" s="46">
        <v>0</v>
      </c>
      <c r="G42" s="39">
        <v>0</v>
      </c>
      <c r="H42" s="46">
        <v>0</v>
      </c>
      <c r="I42" s="39">
        <v>0</v>
      </c>
      <c r="J42" s="46">
        <v>0</v>
      </c>
      <c r="K42" s="39">
        <v>0</v>
      </c>
      <c r="L42" s="46">
        <v>0</v>
      </c>
      <c r="M42" s="39">
        <v>0</v>
      </c>
    </row>
    <row r="43" spans="1:13" ht="21.75" customHeight="1" thickBot="1" x14ac:dyDescent="0.3">
      <c r="A43" s="35" t="s">
        <v>21</v>
      </c>
      <c r="B43" s="47">
        <f>SUM(B33:B42)</f>
        <v>1248485.6800000002</v>
      </c>
      <c r="C43" s="3">
        <f t="shared" ref="C43:M43" si="31">SUM(C33:C39)</f>
        <v>0</v>
      </c>
      <c r="D43" s="47">
        <f t="shared" si="31"/>
        <v>749943.75</v>
      </c>
      <c r="E43" s="3">
        <f t="shared" si="31"/>
        <v>0</v>
      </c>
      <c r="F43" s="47">
        <f t="shared" si="31"/>
        <v>0</v>
      </c>
      <c r="G43" s="3">
        <f t="shared" si="31"/>
        <v>0</v>
      </c>
      <c r="H43" s="47">
        <f t="shared" si="31"/>
        <v>24550</v>
      </c>
      <c r="I43" s="3">
        <f t="shared" si="31"/>
        <v>8800</v>
      </c>
      <c r="J43" s="47">
        <f t="shared" si="31"/>
        <v>0</v>
      </c>
      <c r="K43" s="3">
        <f t="shared" si="31"/>
        <v>0</v>
      </c>
      <c r="L43" s="47">
        <f t="shared" si="31"/>
        <v>13950</v>
      </c>
      <c r="M43" s="3">
        <f t="shared" si="31"/>
        <v>0</v>
      </c>
    </row>
    <row r="44" spans="1:13" ht="21.75" customHeight="1" x14ac:dyDescent="0.25"/>
    <row r="45" spans="1:13" s="20" customFormat="1" ht="33.75" customHeight="1" x14ac:dyDescent="0.3">
      <c r="A45" s="11" t="s">
        <v>48</v>
      </c>
      <c r="B45" s="11" t="s">
        <v>36</v>
      </c>
      <c r="C45" s="11" t="s">
        <v>36</v>
      </c>
      <c r="D45" s="11" t="s">
        <v>37</v>
      </c>
      <c r="E45" s="11" t="s">
        <v>37</v>
      </c>
      <c r="F45" s="11" t="s">
        <v>38</v>
      </c>
      <c r="G45" s="11" t="s">
        <v>38</v>
      </c>
      <c r="H45" s="11" t="s">
        <v>39</v>
      </c>
      <c r="I45" s="11" t="s">
        <v>39</v>
      </c>
      <c r="J45" s="50" t="s">
        <v>42</v>
      </c>
      <c r="K45" s="50" t="s">
        <v>42</v>
      </c>
      <c r="L45" s="11" t="s">
        <v>40</v>
      </c>
      <c r="M45" s="11" t="s">
        <v>40</v>
      </c>
    </row>
    <row r="46" spans="1:13" s="22" customFormat="1" ht="21.75" customHeight="1" thickBot="1" x14ac:dyDescent="0.35">
      <c r="A46" s="11"/>
      <c r="B46" s="11" t="s">
        <v>30</v>
      </c>
      <c r="C46" s="21" t="s">
        <v>31</v>
      </c>
      <c r="D46" s="11" t="s">
        <v>30</v>
      </c>
      <c r="E46" s="21" t="s">
        <v>31</v>
      </c>
      <c r="F46" s="11" t="s">
        <v>30</v>
      </c>
      <c r="G46" s="21" t="s">
        <v>31</v>
      </c>
      <c r="H46" s="11" t="s">
        <v>30</v>
      </c>
      <c r="I46" s="21" t="s">
        <v>31</v>
      </c>
      <c r="J46" s="11" t="s">
        <v>30</v>
      </c>
      <c r="K46" s="21" t="s">
        <v>31</v>
      </c>
      <c r="L46" s="11" t="s">
        <v>30</v>
      </c>
      <c r="M46" s="21" t="s">
        <v>31</v>
      </c>
    </row>
    <row r="47" spans="1:13" ht="28.5" customHeight="1" thickBot="1" x14ac:dyDescent="0.3">
      <c r="A47" s="35" t="s">
        <v>21</v>
      </c>
      <c r="B47" s="47">
        <f t="shared" ref="B47:M47" si="32">B43-B28</f>
        <v>0</v>
      </c>
      <c r="C47" s="3">
        <f t="shared" si="32"/>
        <v>-185805.03</v>
      </c>
      <c r="D47" s="47">
        <f t="shared" si="32"/>
        <v>0</v>
      </c>
      <c r="E47" s="3">
        <f t="shared" si="32"/>
        <v>0</v>
      </c>
      <c r="F47" s="47">
        <f t="shared" si="32"/>
        <v>0</v>
      </c>
      <c r="G47" s="3">
        <f t="shared" si="32"/>
        <v>0</v>
      </c>
      <c r="H47" s="47">
        <f t="shared" si="32"/>
        <v>5050</v>
      </c>
      <c r="I47" s="3">
        <f t="shared" si="32"/>
        <v>8800</v>
      </c>
      <c r="J47" s="47">
        <f t="shared" si="32"/>
        <v>0</v>
      </c>
      <c r="K47" s="3">
        <f t="shared" si="32"/>
        <v>0</v>
      </c>
      <c r="L47" s="47">
        <f t="shared" si="32"/>
        <v>0</v>
      </c>
      <c r="M47" s="3">
        <f t="shared" si="32"/>
        <v>0</v>
      </c>
    </row>
  </sheetData>
  <mergeCells count="3">
    <mergeCell ref="A1:C1"/>
    <mergeCell ref="A2:C2"/>
    <mergeCell ref="A30:C30"/>
  </mergeCells>
  <phoneticPr fontId="7" type="noConversion"/>
  <pageMargins left="0.55118110236220474" right="0.27559055118110237" top="0.98425196850393704" bottom="0.98425196850393704" header="0.51181102362204722" footer="0.51181102362204722"/>
  <pageSetup paperSize="9" scale="66" orientation="landscape" r:id="rId1"/>
  <headerFooter alignWithMargins="0">
    <oddHeader>&amp;L&amp;D&amp;R&amp;F</oddHeader>
    <oddFooter>&amp;R&amp;P of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Detail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Leo</cp:lastModifiedBy>
  <cp:lastPrinted>2017-03-30T14:48:34Z</cp:lastPrinted>
  <dcterms:created xsi:type="dcterms:W3CDTF">2008-07-10T11:46:21Z</dcterms:created>
  <dcterms:modified xsi:type="dcterms:W3CDTF">2017-03-31T11:19:05Z</dcterms:modified>
</cp:coreProperties>
</file>